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mtnview\data\CityDepartments\Housing\,CSFRA\CSFRA Utilities\Workbooks\"/>
    </mc:Choice>
  </mc:AlternateContent>
  <xr:revisionPtr revIDLastSave="0" documentId="13_ncr:1_{556BB192-B006-4C53-9858-47F3BB1FC295}" xr6:coauthVersionLast="47" xr6:coauthVersionMax="47" xr10:uidLastSave="{00000000-0000-0000-0000-000000000000}"/>
  <workbookProtection workbookAlgorithmName="SHA-512" workbookHashValue="92nrcpYYFw5QKVHtJKNM/epARVHlQUxdlZ4cyOA0JntHEHxE5HFNkmwec1vd4GxtkcOFGiNajEuNQjKCOW8JbQ==" workbookSaltValue="woxTrNSEqJPNrS295I2T0Q==" workbookSpinCount="100000" lockStructure="1"/>
  <bookViews>
    <workbookView xWindow="2595" yWindow="825" windowWidth="25335" windowHeight="13545" tabRatio="736" xr2:uid="{00000000-000D-0000-FFFF-FFFF00000000}"/>
  </bookViews>
  <sheets>
    <sheet name="Instructions" sheetId="28" r:id="rId1"/>
    <sheet name="1 - Contact Info" sheetId="36" r:id="rId2"/>
    <sheet name="2 - Unit Info" sheetId="2" r:id="rId3"/>
    <sheet name="2.1 - Reference Charts" sheetId="30" r:id="rId4"/>
    <sheet name="Calculation Chart - SCC" sheetId="34" state="hidden" r:id="rId5"/>
    <sheet name="3 - Common Areas" sheetId="4" r:id="rId6"/>
    <sheet name="4 - Water, Sewer, Trash" sheetId="15" r:id="rId7"/>
    <sheet name="5 - Utilities Total" sheetId="31" r:id="rId8"/>
    <sheet name="6 - Per Unit Calculation" sheetId="33" r:id="rId9"/>
    <sheet name="7 - Per Unit Allowance" sheetId="26" r:id="rId10"/>
    <sheet name="8 - Proposed Adjustment" sheetId="27" r:id="rId11"/>
  </sheets>
  <definedNames>
    <definedName name="WaterSectionA">'2.1 - Reference Charts'!$C$31:$I$31</definedName>
    <definedName name="WaterSectionB">'2.1 - Reference Charts'!$C$50:$I$50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D14" i="31"/>
  <c r="A515" i="27" l="1"/>
  <c r="B515" i="27"/>
  <c r="C515" i="27"/>
  <c r="A516" i="27"/>
  <c r="B516" i="27"/>
  <c r="C516" i="27"/>
  <c r="A517" i="27"/>
  <c r="B517" i="27"/>
  <c r="C517" i="27"/>
  <c r="A518" i="27"/>
  <c r="B518" i="27"/>
  <c r="C518" i="27"/>
  <c r="A519" i="27"/>
  <c r="B519" i="27"/>
  <c r="C519" i="27"/>
  <c r="A520" i="27"/>
  <c r="B520" i="27"/>
  <c r="C520" i="27"/>
  <c r="A521" i="27"/>
  <c r="B521" i="27"/>
  <c r="C521" i="27"/>
  <c r="A522" i="27"/>
  <c r="B522" i="27"/>
  <c r="C522" i="27"/>
  <c r="A523" i="27"/>
  <c r="B523" i="27"/>
  <c r="C523" i="27"/>
  <c r="A524" i="27"/>
  <c r="B524" i="27"/>
  <c r="C524" i="27"/>
  <c r="A525" i="27"/>
  <c r="B525" i="27"/>
  <c r="C525" i="27"/>
  <c r="A526" i="27"/>
  <c r="B526" i="27"/>
  <c r="C526" i="27"/>
  <c r="A527" i="27"/>
  <c r="B527" i="27"/>
  <c r="C527" i="27"/>
  <c r="A528" i="27"/>
  <c r="B528" i="27"/>
  <c r="C528" i="27"/>
  <c r="A529" i="27"/>
  <c r="B529" i="27"/>
  <c r="C529" i="27"/>
  <c r="A530" i="27"/>
  <c r="B530" i="27"/>
  <c r="C530" i="27"/>
  <c r="A531" i="27"/>
  <c r="B531" i="27"/>
  <c r="C531" i="27"/>
  <c r="A532" i="27"/>
  <c r="B532" i="27"/>
  <c r="C532" i="27"/>
  <c r="A533" i="27"/>
  <c r="B533" i="27"/>
  <c r="C533" i="27"/>
  <c r="A534" i="27"/>
  <c r="B534" i="27"/>
  <c r="C534" i="27"/>
  <c r="A535" i="27"/>
  <c r="B535" i="27"/>
  <c r="C535" i="27"/>
  <c r="A536" i="27"/>
  <c r="B536" i="27"/>
  <c r="C536" i="27"/>
  <c r="A537" i="27"/>
  <c r="B537" i="27"/>
  <c r="C537" i="27"/>
  <c r="A538" i="27"/>
  <c r="B538" i="27"/>
  <c r="C538" i="27"/>
  <c r="A539" i="27"/>
  <c r="B539" i="27"/>
  <c r="C539" i="27"/>
  <c r="A540" i="27"/>
  <c r="B540" i="27"/>
  <c r="C540" i="27"/>
  <c r="A541" i="27"/>
  <c r="B541" i="27"/>
  <c r="C541" i="27"/>
  <c r="A542" i="27"/>
  <c r="B542" i="27"/>
  <c r="C542" i="27"/>
  <c r="A543" i="27"/>
  <c r="B543" i="27"/>
  <c r="C543" i="27"/>
  <c r="A544" i="27"/>
  <c r="B544" i="27"/>
  <c r="C544" i="27"/>
  <c r="A545" i="27"/>
  <c r="B545" i="27"/>
  <c r="C545" i="27"/>
  <c r="A546" i="27"/>
  <c r="B546" i="27"/>
  <c r="C546" i="27"/>
  <c r="A547" i="27"/>
  <c r="B547" i="27"/>
  <c r="C547" i="27"/>
  <c r="A548" i="27"/>
  <c r="B548" i="27"/>
  <c r="C548" i="27"/>
  <c r="A549" i="27"/>
  <c r="B549" i="27"/>
  <c r="C549" i="27"/>
  <c r="A550" i="27"/>
  <c r="B550" i="27"/>
  <c r="C550" i="27"/>
  <c r="A551" i="27"/>
  <c r="B551" i="27"/>
  <c r="C551" i="27"/>
  <c r="A552" i="27"/>
  <c r="B552" i="27"/>
  <c r="C552" i="27"/>
  <c r="A553" i="27"/>
  <c r="B553" i="27"/>
  <c r="C553" i="27"/>
  <c r="A554" i="27"/>
  <c r="B554" i="27"/>
  <c r="C554" i="27"/>
  <c r="A555" i="27"/>
  <c r="B555" i="27"/>
  <c r="C555" i="27"/>
  <c r="A556" i="27"/>
  <c r="B556" i="27"/>
  <c r="C556" i="27"/>
  <c r="A557" i="27"/>
  <c r="B557" i="27"/>
  <c r="C557" i="27"/>
  <c r="A558" i="27"/>
  <c r="B558" i="27"/>
  <c r="C558" i="27"/>
  <c r="A559" i="27"/>
  <c r="B559" i="27"/>
  <c r="C559" i="27"/>
  <c r="A560" i="27"/>
  <c r="B560" i="27"/>
  <c r="C560" i="27"/>
  <c r="A561" i="27"/>
  <c r="B561" i="27"/>
  <c r="C561" i="27"/>
  <c r="A562" i="27"/>
  <c r="B562" i="27"/>
  <c r="C562" i="27"/>
  <c r="A563" i="27"/>
  <c r="B563" i="27"/>
  <c r="C563" i="27"/>
  <c r="A564" i="27"/>
  <c r="B564" i="27"/>
  <c r="C564" i="27"/>
  <c r="A565" i="27"/>
  <c r="B565" i="27"/>
  <c r="C565" i="27"/>
  <c r="A566" i="27"/>
  <c r="B566" i="27"/>
  <c r="C566" i="27"/>
  <c r="A567" i="27"/>
  <c r="B567" i="27"/>
  <c r="C567" i="27"/>
  <c r="A568" i="27"/>
  <c r="B568" i="27"/>
  <c r="C568" i="27"/>
  <c r="A569" i="27"/>
  <c r="B569" i="27"/>
  <c r="C569" i="27"/>
  <c r="A570" i="27"/>
  <c r="B570" i="27"/>
  <c r="C570" i="27"/>
  <c r="A571" i="27"/>
  <c r="B571" i="27"/>
  <c r="C571" i="27"/>
  <c r="A572" i="27"/>
  <c r="B572" i="27"/>
  <c r="C572" i="27"/>
  <c r="A573" i="27"/>
  <c r="B573" i="27"/>
  <c r="C573" i="27"/>
  <c r="A574" i="27"/>
  <c r="B574" i="27"/>
  <c r="C574" i="27"/>
  <c r="A575" i="27"/>
  <c r="B575" i="27"/>
  <c r="C575" i="27"/>
  <c r="A576" i="27"/>
  <c r="B576" i="27"/>
  <c r="C576" i="27"/>
  <c r="A577" i="27"/>
  <c r="B577" i="27"/>
  <c r="C577" i="27"/>
  <c r="A578" i="27"/>
  <c r="B578" i="27"/>
  <c r="C578" i="27"/>
  <c r="A579" i="27"/>
  <c r="B579" i="27"/>
  <c r="C579" i="27"/>
  <c r="A580" i="27"/>
  <c r="B580" i="27"/>
  <c r="C580" i="27"/>
  <c r="A581" i="27"/>
  <c r="B581" i="27"/>
  <c r="C581" i="27"/>
  <c r="A582" i="27"/>
  <c r="B582" i="27"/>
  <c r="C582" i="27"/>
  <c r="A583" i="27"/>
  <c r="B583" i="27"/>
  <c r="C583" i="27"/>
  <c r="A584" i="27"/>
  <c r="B584" i="27"/>
  <c r="C584" i="27"/>
  <c r="A585" i="27"/>
  <c r="B585" i="27"/>
  <c r="C585" i="27"/>
  <c r="A586" i="27"/>
  <c r="B586" i="27"/>
  <c r="C586" i="27"/>
  <c r="A587" i="27"/>
  <c r="B587" i="27"/>
  <c r="C587" i="27"/>
  <c r="A588" i="27"/>
  <c r="B588" i="27"/>
  <c r="C588" i="27"/>
  <c r="A589" i="27"/>
  <c r="B589" i="27"/>
  <c r="C589" i="27"/>
  <c r="A590" i="27"/>
  <c r="B590" i="27"/>
  <c r="C590" i="27"/>
  <c r="A591" i="27"/>
  <c r="B591" i="27"/>
  <c r="C591" i="27"/>
  <c r="A592" i="27"/>
  <c r="B592" i="27"/>
  <c r="C592" i="27"/>
  <c r="A593" i="27"/>
  <c r="B593" i="27"/>
  <c r="C593" i="27"/>
  <c r="A594" i="27"/>
  <c r="B594" i="27"/>
  <c r="C594" i="27"/>
  <c r="A595" i="27"/>
  <c r="B595" i="27"/>
  <c r="C595" i="27"/>
  <c r="A596" i="27"/>
  <c r="B596" i="27"/>
  <c r="C596" i="27"/>
  <c r="A597" i="27"/>
  <c r="B597" i="27"/>
  <c r="C597" i="27"/>
  <c r="A598" i="27"/>
  <c r="B598" i="27"/>
  <c r="C598" i="27"/>
  <c r="A599" i="27"/>
  <c r="B599" i="27"/>
  <c r="C599" i="27"/>
  <c r="A600" i="27"/>
  <c r="B600" i="27"/>
  <c r="C600" i="27"/>
  <c r="A510" i="27"/>
  <c r="B510" i="27"/>
  <c r="C510" i="27"/>
  <c r="A511" i="27"/>
  <c r="B511" i="27"/>
  <c r="C511" i="27"/>
  <c r="D511" i="27"/>
  <c r="A512" i="27"/>
  <c r="B512" i="27"/>
  <c r="C512" i="27"/>
  <c r="A513" i="27"/>
  <c r="B513" i="27"/>
  <c r="C513" i="27"/>
  <c r="A514" i="27"/>
  <c r="B514" i="27"/>
  <c r="C514" i="27"/>
  <c r="A602" i="26"/>
  <c r="B602" i="26"/>
  <c r="D602" i="26"/>
  <c r="A603" i="26"/>
  <c r="B603" i="26"/>
  <c r="D603" i="26"/>
  <c r="A600" i="26"/>
  <c r="B600" i="26"/>
  <c r="D600" i="26"/>
  <c r="A601" i="26"/>
  <c r="B601" i="26"/>
  <c r="D601" i="26"/>
  <c r="A514" i="26"/>
  <c r="B514" i="26"/>
  <c r="C514" i="26"/>
  <c r="E514" i="26" s="1"/>
  <c r="F514" i="26" s="1"/>
  <c r="D514" i="26"/>
  <c r="A515" i="26"/>
  <c r="B515" i="26"/>
  <c r="D515" i="26"/>
  <c r="A516" i="26"/>
  <c r="B516" i="26"/>
  <c r="D516" i="26"/>
  <c r="A517" i="26"/>
  <c r="B517" i="26"/>
  <c r="D517" i="26"/>
  <c r="A518" i="26"/>
  <c r="B518" i="26"/>
  <c r="D518" i="26"/>
  <c r="A519" i="26"/>
  <c r="B519" i="26"/>
  <c r="D519" i="26"/>
  <c r="A520" i="26"/>
  <c r="B520" i="26"/>
  <c r="D520" i="26"/>
  <c r="A521" i="26"/>
  <c r="B521" i="26"/>
  <c r="D521" i="26"/>
  <c r="A522" i="26"/>
  <c r="B522" i="26"/>
  <c r="D522" i="26"/>
  <c r="A523" i="26"/>
  <c r="B523" i="26"/>
  <c r="D523" i="26"/>
  <c r="A524" i="26"/>
  <c r="B524" i="26"/>
  <c r="D524" i="26"/>
  <c r="A525" i="26"/>
  <c r="B525" i="26"/>
  <c r="D525" i="26"/>
  <c r="A526" i="26"/>
  <c r="B526" i="26"/>
  <c r="D526" i="26"/>
  <c r="A527" i="26"/>
  <c r="B527" i="26"/>
  <c r="C527" i="26"/>
  <c r="E527" i="26" s="1"/>
  <c r="F527" i="26" s="1"/>
  <c r="D524" i="27" s="1"/>
  <c r="D527" i="26"/>
  <c r="A528" i="26"/>
  <c r="B528" i="26"/>
  <c r="D528" i="26"/>
  <c r="A529" i="26"/>
  <c r="B529" i="26"/>
  <c r="D529" i="26"/>
  <c r="A530" i="26"/>
  <c r="B530" i="26"/>
  <c r="D530" i="26"/>
  <c r="A531" i="26"/>
  <c r="B531" i="26"/>
  <c r="D531" i="26"/>
  <c r="A532" i="26"/>
  <c r="B532" i="26"/>
  <c r="D532" i="26"/>
  <c r="A533" i="26"/>
  <c r="B533" i="26"/>
  <c r="D533" i="26"/>
  <c r="A534" i="26"/>
  <c r="B534" i="26"/>
  <c r="D534" i="26"/>
  <c r="A535" i="26"/>
  <c r="B535" i="26"/>
  <c r="D535" i="26"/>
  <c r="A536" i="26"/>
  <c r="B536" i="26"/>
  <c r="D536" i="26"/>
  <c r="A537" i="26"/>
  <c r="B537" i="26"/>
  <c r="D537" i="26"/>
  <c r="A538" i="26"/>
  <c r="B538" i="26"/>
  <c r="D538" i="26"/>
  <c r="A539" i="26"/>
  <c r="B539" i="26"/>
  <c r="D539" i="26"/>
  <c r="A540" i="26"/>
  <c r="B540" i="26"/>
  <c r="D540" i="26"/>
  <c r="A541" i="26"/>
  <c r="B541" i="26"/>
  <c r="D541" i="26"/>
  <c r="A542" i="26"/>
  <c r="B542" i="26"/>
  <c r="D542" i="26"/>
  <c r="A543" i="26"/>
  <c r="B543" i="26"/>
  <c r="D543" i="26"/>
  <c r="A544" i="26"/>
  <c r="B544" i="26"/>
  <c r="D544" i="26"/>
  <c r="A545" i="26"/>
  <c r="B545" i="26"/>
  <c r="D545" i="26"/>
  <c r="A546" i="26"/>
  <c r="B546" i="26"/>
  <c r="C546" i="26"/>
  <c r="E546" i="26" s="1"/>
  <c r="F546" i="26" s="1"/>
  <c r="D543" i="27" s="1"/>
  <c r="D546" i="26"/>
  <c r="A547" i="26"/>
  <c r="B547" i="26"/>
  <c r="D547" i="26"/>
  <c r="A548" i="26"/>
  <c r="B548" i="26"/>
  <c r="D548" i="26"/>
  <c r="A549" i="26"/>
  <c r="B549" i="26"/>
  <c r="D549" i="26"/>
  <c r="A550" i="26"/>
  <c r="B550" i="26"/>
  <c r="C550" i="26"/>
  <c r="E550" i="26" s="1"/>
  <c r="F550" i="26" s="1"/>
  <c r="D547" i="27" s="1"/>
  <c r="D550" i="26"/>
  <c r="A551" i="26"/>
  <c r="B551" i="26"/>
  <c r="D551" i="26"/>
  <c r="A552" i="26"/>
  <c r="B552" i="26"/>
  <c r="D552" i="26"/>
  <c r="A553" i="26"/>
  <c r="B553" i="26"/>
  <c r="D553" i="26"/>
  <c r="A554" i="26"/>
  <c r="B554" i="26"/>
  <c r="D554" i="26"/>
  <c r="A555" i="26"/>
  <c r="B555" i="26"/>
  <c r="D555" i="26"/>
  <c r="A556" i="26"/>
  <c r="B556" i="26"/>
  <c r="D556" i="26"/>
  <c r="A557" i="26"/>
  <c r="B557" i="26"/>
  <c r="D557" i="26"/>
  <c r="A558" i="26"/>
  <c r="B558" i="26"/>
  <c r="D558" i="26"/>
  <c r="A559" i="26"/>
  <c r="B559" i="26"/>
  <c r="D559" i="26"/>
  <c r="A560" i="26"/>
  <c r="B560" i="26"/>
  <c r="D560" i="26"/>
  <c r="A561" i="26"/>
  <c r="B561" i="26"/>
  <c r="D561" i="26"/>
  <c r="A562" i="26"/>
  <c r="B562" i="26"/>
  <c r="D562" i="26"/>
  <c r="A563" i="26"/>
  <c r="B563" i="26"/>
  <c r="D563" i="26"/>
  <c r="A564" i="26"/>
  <c r="B564" i="26"/>
  <c r="D564" i="26"/>
  <c r="A565" i="26"/>
  <c r="B565" i="26"/>
  <c r="D565" i="26"/>
  <c r="A566" i="26"/>
  <c r="B566" i="26"/>
  <c r="D566" i="26"/>
  <c r="A567" i="26"/>
  <c r="B567" i="26"/>
  <c r="D567" i="26"/>
  <c r="A568" i="26"/>
  <c r="B568" i="26"/>
  <c r="D568" i="26"/>
  <c r="A569" i="26"/>
  <c r="B569" i="26"/>
  <c r="D569" i="26"/>
  <c r="A570" i="26"/>
  <c r="B570" i="26"/>
  <c r="D570" i="26"/>
  <c r="A571" i="26"/>
  <c r="B571" i="26"/>
  <c r="C571" i="26"/>
  <c r="E571" i="26" s="1"/>
  <c r="F571" i="26" s="1"/>
  <c r="D568" i="27" s="1"/>
  <c r="D571" i="26"/>
  <c r="A572" i="26"/>
  <c r="B572" i="26"/>
  <c r="D572" i="26"/>
  <c r="A573" i="26"/>
  <c r="B573" i="26"/>
  <c r="D573" i="26"/>
  <c r="A574" i="26"/>
  <c r="B574" i="26"/>
  <c r="D574" i="26"/>
  <c r="A575" i="26"/>
  <c r="B575" i="26"/>
  <c r="D575" i="26"/>
  <c r="A576" i="26"/>
  <c r="B576" i="26"/>
  <c r="D576" i="26"/>
  <c r="A577" i="26"/>
  <c r="B577" i="26"/>
  <c r="D577" i="26"/>
  <c r="A578" i="26"/>
  <c r="B578" i="26"/>
  <c r="C578" i="26"/>
  <c r="E578" i="26" s="1"/>
  <c r="F578" i="26" s="1"/>
  <c r="D575" i="27" s="1"/>
  <c r="D578" i="26"/>
  <c r="A579" i="26"/>
  <c r="B579" i="26"/>
  <c r="D579" i="26"/>
  <c r="A580" i="26"/>
  <c r="B580" i="26"/>
  <c r="D580" i="26"/>
  <c r="A581" i="26"/>
  <c r="B581" i="26"/>
  <c r="D581" i="26"/>
  <c r="A582" i="26"/>
  <c r="B582" i="26"/>
  <c r="D582" i="26"/>
  <c r="A583" i="26"/>
  <c r="B583" i="26"/>
  <c r="D583" i="26"/>
  <c r="A584" i="26"/>
  <c r="B584" i="26"/>
  <c r="D584" i="26"/>
  <c r="A585" i="26"/>
  <c r="B585" i="26"/>
  <c r="D585" i="26"/>
  <c r="A586" i="26"/>
  <c r="B586" i="26"/>
  <c r="D586" i="26"/>
  <c r="A587" i="26"/>
  <c r="B587" i="26"/>
  <c r="D587" i="26"/>
  <c r="A588" i="26"/>
  <c r="B588" i="26"/>
  <c r="D588" i="26"/>
  <c r="A589" i="26"/>
  <c r="B589" i="26"/>
  <c r="D589" i="26"/>
  <c r="A590" i="26"/>
  <c r="B590" i="26"/>
  <c r="D590" i="26"/>
  <c r="A591" i="26"/>
  <c r="B591" i="26"/>
  <c r="D591" i="26"/>
  <c r="A592" i="26"/>
  <c r="B592" i="26"/>
  <c r="D592" i="26"/>
  <c r="A593" i="26"/>
  <c r="B593" i="26"/>
  <c r="D593" i="26"/>
  <c r="A594" i="26"/>
  <c r="B594" i="26"/>
  <c r="D594" i="26"/>
  <c r="A595" i="26"/>
  <c r="B595" i="26"/>
  <c r="D595" i="26"/>
  <c r="A596" i="26"/>
  <c r="B596" i="26"/>
  <c r="D596" i="26"/>
  <c r="A597" i="26"/>
  <c r="B597" i="26"/>
  <c r="D597" i="26"/>
  <c r="A598" i="26"/>
  <c r="B598" i="26"/>
  <c r="D598" i="26"/>
  <c r="A599" i="26"/>
  <c r="B599" i="26"/>
  <c r="D599" i="26"/>
  <c r="A509" i="26"/>
  <c r="B509" i="26"/>
  <c r="D509" i="26"/>
  <c r="A510" i="26"/>
  <c r="B510" i="26"/>
  <c r="D510" i="26"/>
  <c r="A511" i="26"/>
  <c r="B511" i="26"/>
  <c r="D511" i="26"/>
  <c r="A512" i="26"/>
  <c r="B512" i="26"/>
  <c r="D512" i="26"/>
  <c r="A513" i="26"/>
  <c r="B513" i="26"/>
  <c r="D513" i="26"/>
  <c r="O10" i="33"/>
  <c r="O11" i="33"/>
  <c r="O12" i="33"/>
  <c r="O13" i="33"/>
  <c r="O14" i="33"/>
  <c r="O15" i="33"/>
  <c r="O16" i="33"/>
  <c r="O17" i="33"/>
  <c r="O18" i="33"/>
  <c r="O19" i="33"/>
  <c r="O20" i="33"/>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47" i="33"/>
  <c r="O248" i="33"/>
  <c r="O249" i="33"/>
  <c r="O250" i="33"/>
  <c r="O251" i="33"/>
  <c r="O252" i="33"/>
  <c r="O253" i="33"/>
  <c r="O254" i="33"/>
  <c r="O255" i="33"/>
  <c r="O256" i="33"/>
  <c r="O257" i="33"/>
  <c r="O258" i="33"/>
  <c r="O259" i="33"/>
  <c r="O260" i="33"/>
  <c r="O261" i="33"/>
  <c r="O262" i="33"/>
  <c r="O263" i="33"/>
  <c r="O264" i="33"/>
  <c r="O265" i="33"/>
  <c r="O266" i="33"/>
  <c r="O267" i="33"/>
  <c r="O268" i="33"/>
  <c r="O269" i="33"/>
  <c r="O270" i="33"/>
  <c r="O271" i="33"/>
  <c r="O272" i="33"/>
  <c r="O273" i="33"/>
  <c r="O274" i="33"/>
  <c r="O275" i="33"/>
  <c r="O276" i="33"/>
  <c r="O277" i="33"/>
  <c r="O278" i="33"/>
  <c r="O279" i="33"/>
  <c r="O280" i="33"/>
  <c r="O281" i="33"/>
  <c r="O282" i="33"/>
  <c r="O283" i="33"/>
  <c r="O284" i="33"/>
  <c r="O285" i="33"/>
  <c r="O286" i="33"/>
  <c r="O287" i="33"/>
  <c r="O288" i="33"/>
  <c r="O289" i="33"/>
  <c r="O290" i="33"/>
  <c r="O291" i="33"/>
  <c r="O292" i="33"/>
  <c r="O293" i="33"/>
  <c r="O294" i="33"/>
  <c r="O295" i="33"/>
  <c r="O296" i="33"/>
  <c r="O297" i="33"/>
  <c r="O298" i="33"/>
  <c r="O299" i="33"/>
  <c r="O300" i="33"/>
  <c r="O301" i="33"/>
  <c r="O302" i="33"/>
  <c r="O303" i="33"/>
  <c r="O304" i="33"/>
  <c r="O305" i="33"/>
  <c r="O306" i="33"/>
  <c r="O307" i="33"/>
  <c r="O308" i="33"/>
  <c r="O309" i="33"/>
  <c r="O310" i="33"/>
  <c r="O311" i="33"/>
  <c r="O312" i="33"/>
  <c r="O313" i="33"/>
  <c r="O314" i="33"/>
  <c r="O315" i="33"/>
  <c r="O316" i="33"/>
  <c r="O317" i="33"/>
  <c r="O318" i="33"/>
  <c r="O319" i="33"/>
  <c r="O320" i="33"/>
  <c r="O321" i="33"/>
  <c r="O322" i="33"/>
  <c r="O323" i="33"/>
  <c r="O324" i="33"/>
  <c r="O325" i="33"/>
  <c r="O326" i="33"/>
  <c r="O327" i="33"/>
  <c r="O328" i="33"/>
  <c r="O329" i="33"/>
  <c r="O330" i="33"/>
  <c r="O331" i="33"/>
  <c r="O332" i="33"/>
  <c r="O333" i="33"/>
  <c r="O334" i="33"/>
  <c r="O335" i="33"/>
  <c r="O336" i="33"/>
  <c r="O337" i="33"/>
  <c r="O338" i="33"/>
  <c r="O339" i="33"/>
  <c r="O340" i="33"/>
  <c r="O341" i="33"/>
  <c r="O342" i="33"/>
  <c r="O343" i="33"/>
  <c r="O344" i="33"/>
  <c r="O345" i="33"/>
  <c r="O346" i="33"/>
  <c r="O347" i="33"/>
  <c r="O348" i="33"/>
  <c r="O349" i="33"/>
  <c r="O350" i="33"/>
  <c r="O351" i="33"/>
  <c r="O352" i="33"/>
  <c r="O353" i="33"/>
  <c r="O354" i="33"/>
  <c r="O355" i="33"/>
  <c r="O356" i="33"/>
  <c r="O357" i="33"/>
  <c r="O358" i="33"/>
  <c r="O359" i="33"/>
  <c r="O360" i="33"/>
  <c r="O361" i="33"/>
  <c r="O362" i="33"/>
  <c r="O363" i="33"/>
  <c r="O364" i="33"/>
  <c r="O365" i="33"/>
  <c r="O366" i="33"/>
  <c r="O367" i="33"/>
  <c r="O368" i="33"/>
  <c r="O369" i="33"/>
  <c r="O370" i="33"/>
  <c r="O371" i="33"/>
  <c r="O372" i="33"/>
  <c r="O373" i="33"/>
  <c r="O374" i="33"/>
  <c r="O375" i="33"/>
  <c r="O376" i="33"/>
  <c r="O377" i="33"/>
  <c r="O378" i="33"/>
  <c r="O379" i="33"/>
  <c r="O380" i="33"/>
  <c r="O381" i="33"/>
  <c r="O382" i="33"/>
  <c r="O383" i="33"/>
  <c r="O384" i="33"/>
  <c r="O385" i="33"/>
  <c r="O386" i="33"/>
  <c r="O387" i="33"/>
  <c r="O388" i="33"/>
  <c r="O389" i="33"/>
  <c r="O390" i="33"/>
  <c r="O391" i="33"/>
  <c r="O392" i="33"/>
  <c r="O393" i="33"/>
  <c r="O394" i="33"/>
  <c r="O395" i="33"/>
  <c r="O396" i="33"/>
  <c r="O397" i="33"/>
  <c r="O398" i="33"/>
  <c r="O399" i="33"/>
  <c r="O400" i="33"/>
  <c r="O401" i="33"/>
  <c r="O402" i="33"/>
  <c r="O403" i="33"/>
  <c r="O404" i="33"/>
  <c r="O405" i="33"/>
  <c r="O406" i="33"/>
  <c r="O407" i="33"/>
  <c r="O408" i="33"/>
  <c r="O409" i="33"/>
  <c r="O410" i="33"/>
  <c r="O411" i="33"/>
  <c r="O412" i="33"/>
  <c r="O413" i="33"/>
  <c r="O414" i="33"/>
  <c r="O415" i="33"/>
  <c r="O416" i="33"/>
  <c r="O417" i="33"/>
  <c r="O418" i="33"/>
  <c r="O419" i="33"/>
  <c r="O420" i="33"/>
  <c r="O421" i="33"/>
  <c r="O422" i="33"/>
  <c r="O423" i="33"/>
  <c r="O424" i="33"/>
  <c r="O425" i="33"/>
  <c r="O426" i="33"/>
  <c r="O427" i="33"/>
  <c r="O428" i="33"/>
  <c r="O429" i="33"/>
  <c r="O430" i="33"/>
  <c r="O431" i="33"/>
  <c r="O432" i="33"/>
  <c r="O433" i="33"/>
  <c r="O434" i="33"/>
  <c r="O435" i="33"/>
  <c r="O436" i="33"/>
  <c r="O437" i="33"/>
  <c r="O438" i="33"/>
  <c r="O439" i="33"/>
  <c r="O440" i="33"/>
  <c r="O441" i="33"/>
  <c r="O442" i="33"/>
  <c r="O443" i="33"/>
  <c r="O444" i="33"/>
  <c r="O445" i="33"/>
  <c r="O446" i="33"/>
  <c r="O447" i="33"/>
  <c r="O448" i="33"/>
  <c r="O449" i="33"/>
  <c r="O450" i="33"/>
  <c r="O451" i="33"/>
  <c r="O452" i="33"/>
  <c r="O453" i="33"/>
  <c r="O454" i="33"/>
  <c r="O455" i="33"/>
  <c r="O456" i="33"/>
  <c r="O457" i="33"/>
  <c r="O458" i="33"/>
  <c r="O459" i="33"/>
  <c r="O460" i="33"/>
  <c r="O461" i="33"/>
  <c r="O462" i="33"/>
  <c r="O463" i="33"/>
  <c r="O464" i="33"/>
  <c r="O465" i="33"/>
  <c r="O466" i="33"/>
  <c r="O467" i="33"/>
  <c r="O468" i="33"/>
  <c r="O469" i="33"/>
  <c r="O470" i="33"/>
  <c r="O471" i="33"/>
  <c r="O472" i="33"/>
  <c r="O473" i="33"/>
  <c r="O474" i="33"/>
  <c r="O475" i="33"/>
  <c r="O476" i="33"/>
  <c r="O477" i="33"/>
  <c r="O478" i="33"/>
  <c r="O479" i="33"/>
  <c r="O480" i="33"/>
  <c r="O481" i="33"/>
  <c r="O482" i="33"/>
  <c r="O483" i="33"/>
  <c r="O484" i="33"/>
  <c r="O485" i="33"/>
  <c r="O486" i="33"/>
  <c r="O487" i="33"/>
  <c r="O488" i="33"/>
  <c r="O489" i="33"/>
  <c r="O490" i="33"/>
  <c r="O491" i="33"/>
  <c r="O492" i="33"/>
  <c r="O493" i="33"/>
  <c r="O494" i="33"/>
  <c r="O495" i="33"/>
  <c r="O496" i="33"/>
  <c r="O497" i="33"/>
  <c r="O498" i="33"/>
  <c r="O499" i="33"/>
  <c r="O500" i="33"/>
  <c r="O501" i="33"/>
  <c r="O502" i="33"/>
  <c r="O503" i="33"/>
  <c r="O504" i="33"/>
  <c r="O505" i="33"/>
  <c r="O506" i="33"/>
  <c r="O507" i="33"/>
  <c r="O508" i="33"/>
  <c r="O509" i="33"/>
  <c r="O510" i="33"/>
  <c r="O511" i="33"/>
  <c r="O512" i="33"/>
  <c r="O513" i="33"/>
  <c r="O514" i="33"/>
  <c r="O515" i="33"/>
  <c r="O516" i="33"/>
  <c r="O517" i="33"/>
  <c r="O518" i="33"/>
  <c r="O519" i="33"/>
  <c r="O520" i="33"/>
  <c r="O521" i="33"/>
  <c r="O522" i="33"/>
  <c r="O523" i="33"/>
  <c r="O524" i="33"/>
  <c r="O525" i="33"/>
  <c r="O526" i="33"/>
  <c r="O527" i="33"/>
  <c r="O528" i="33"/>
  <c r="O529" i="33"/>
  <c r="O530" i="33"/>
  <c r="O531" i="33"/>
  <c r="O532" i="33"/>
  <c r="O533" i="33"/>
  <c r="O534" i="33"/>
  <c r="O535" i="33"/>
  <c r="O536" i="33"/>
  <c r="O537" i="33"/>
  <c r="O538" i="33"/>
  <c r="O539" i="33"/>
  <c r="O540" i="33"/>
  <c r="O541" i="33"/>
  <c r="O542" i="33"/>
  <c r="O543" i="33"/>
  <c r="O544" i="33"/>
  <c r="O545" i="33"/>
  <c r="O546" i="33"/>
  <c r="O547" i="33"/>
  <c r="O548" i="33"/>
  <c r="O549" i="33"/>
  <c r="O550" i="33"/>
  <c r="O551" i="33"/>
  <c r="O552" i="33"/>
  <c r="O553" i="33"/>
  <c r="O554" i="33"/>
  <c r="O555" i="33"/>
  <c r="O556" i="33"/>
  <c r="O557" i="33"/>
  <c r="O558" i="33"/>
  <c r="O559" i="33"/>
  <c r="O560" i="33"/>
  <c r="O561" i="33"/>
  <c r="O562" i="33"/>
  <c r="O563" i="33"/>
  <c r="O564" i="33"/>
  <c r="O565" i="33"/>
  <c r="O566" i="33"/>
  <c r="O567" i="33"/>
  <c r="O568" i="33"/>
  <c r="O569" i="33"/>
  <c r="O570" i="33"/>
  <c r="O571" i="33"/>
  <c r="O572" i="33"/>
  <c r="O573" i="33"/>
  <c r="O574" i="33"/>
  <c r="O575" i="33"/>
  <c r="O576" i="33"/>
  <c r="O577" i="33"/>
  <c r="O578" i="33"/>
  <c r="O579" i="33"/>
  <c r="O580" i="33"/>
  <c r="O581" i="33"/>
  <c r="O582" i="33"/>
  <c r="O583" i="33"/>
  <c r="O584" i="33"/>
  <c r="O585" i="33"/>
  <c r="O586" i="33"/>
  <c r="O587" i="33"/>
  <c r="O588" i="33"/>
  <c r="O589" i="33"/>
  <c r="O590" i="33"/>
  <c r="O591" i="33"/>
  <c r="O592" i="33"/>
  <c r="O593" i="33"/>
  <c r="O594" i="33"/>
  <c r="O595" i="33"/>
  <c r="O596" i="33"/>
  <c r="O597" i="33"/>
  <c r="O598" i="33"/>
  <c r="O599" i="33"/>
  <c r="O600" i="33"/>
  <c r="O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68" i="33"/>
  <c r="L269" i="33"/>
  <c r="L270"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L296" i="33"/>
  <c r="L297" i="33"/>
  <c r="L298" i="33"/>
  <c r="L299" i="33"/>
  <c r="L300" i="33"/>
  <c r="L301" i="33"/>
  <c r="L302" i="33"/>
  <c r="L303" i="33"/>
  <c r="L304" i="33"/>
  <c r="L305" i="33"/>
  <c r="L306" i="33"/>
  <c r="L307" i="33"/>
  <c r="L308" i="33"/>
  <c r="L309" i="33"/>
  <c r="L310" i="33"/>
  <c r="L311" i="33"/>
  <c r="L312" i="33"/>
  <c r="L313" i="33"/>
  <c r="L314" i="33"/>
  <c r="L315" i="33"/>
  <c r="L316" i="33"/>
  <c r="L317" i="33"/>
  <c r="L318" i="33"/>
  <c r="L319" i="33"/>
  <c r="L320" i="33"/>
  <c r="L321" i="33"/>
  <c r="L322" i="33"/>
  <c r="L323" i="33"/>
  <c r="L324" i="33"/>
  <c r="L325" i="33"/>
  <c r="L326" i="33"/>
  <c r="L327" i="33"/>
  <c r="L328" i="33"/>
  <c r="L329" i="33"/>
  <c r="L330" i="33"/>
  <c r="L331" i="33"/>
  <c r="L332" i="33"/>
  <c r="L333" i="33"/>
  <c r="L334" i="33"/>
  <c r="L335" i="33"/>
  <c r="L336" i="33"/>
  <c r="L337" i="33"/>
  <c r="L338" i="33"/>
  <c r="L339" i="33"/>
  <c r="L340" i="33"/>
  <c r="L341" i="33"/>
  <c r="L342" i="33"/>
  <c r="L343" i="33"/>
  <c r="L344" i="33"/>
  <c r="L345" i="33"/>
  <c r="L346" i="33"/>
  <c r="L347" i="33"/>
  <c r="L348" i="33"/>
  <c r="L349" i="33"/>
  <c r="L350" i="33"/>
  <c r="L351" i="33"/>
  <c r="L352" i="33"/>
  <c r="L353" i="33"/>
  <c r="L354" i="33"/>
  <c r="L355" i="33"/>
  <c r="L356" i="33"/>
  <c r="L357" i="33"/>
  <c r="L358" i="33"/>
  <c r="L359" i="33"/>
  <c r="L360" i="33"/>
  <c r="L361" i="33"/>
  <c r="L362" i="33"/>
  <c r="L363" i="33"/>
  <c r="L364" i="33"/>
  <c r="L365" i="33"/>
  <c r="L366" i="33"/>
  <c r="L367" i="33"/>
  <c r="L368" i="33"/>
  <c r="L369" i="33"/>
  <c r="L370" i="33"/>
  <c r="L371" i="33"/>
  <c r="L372" i="33"/>
  <c r="L373" i="33"/>
  <c r="L374" i="33"/>
  <c r="L375" i="33"/>
  <c r="L376" i="33"/>
  <c r="L377" i="33"/>
  <c r="L378" i="33"/>
  <c r="L379" i="33"/>
  <c r="L380" i="33"/>
  <c r="L381" i="33"/>
  <c r="L382" i="33"/>
  <c r="L383" i="33"/>
  <c r="L384" i="33"/>
  <c r="L385" i="33"/>
  <c r="L386" i="33"/>
  <c r="L387" i="33"/>
  <c r="L388" i="33"/>
  <c r="L389" i="33"/>
  <c r="L390" i="33"/>
  <c r="L391" i="33"/>
  <c r="L392" i="33"/>
  <c r="L393" i="33"/>
  <c r="L394" i="33"/>
  <c r="L395" i="33"/>
  <c r="L396" i="33"/>
  <c r="L397" i="33"/>
  <c r="L398" i="33"/>
  <c r="L399" i="33"/>
  <c r="L400" i="33"/>
  <c r="L401" i="33"/>
  <c r="L402" i="33"/>
  <c r="L403" i="33"/>
  <c r="L404" i="33"/>
  <c r="L405" i="33"/>
  <c r="L406" i="33"/>
  <c r="L407" i="33"/>
  <c r="L408" i="33"/>
  <c r="L409" i="33"/>
  <c r="L410" i="33"/>
  <c r="L411" i="33"/>
  <c r="L412" i="33"/>
  <c r="L413" i="33"/>
  <c r="L414" i="33"/>
  <c r="L415" i="33"/>
  <c r="L416" i="33"/>
  <c r="L417" i="33"/>
  <c r="L418" i="33"/>
  <c r="L419" i="33"/>
  <c r="L420" i="33"/>
  <c r="L421" i="33"/>
  <c r="L422" i="33"/>
  <c r="L423" i="33"/>
  <c r="L424" i="33"/>
  <c r="L425" i="33"/>
  <c r="L426" i="33"/>
  <c r="L427" i="33"/>
  <c r="L428" i="33"/>
  <c r="L429" i="33"/>
  <c r="L430" i="33"/>
  <c r="L431" i="33"/>
  <c r="L432" i="33"/>
  <c r="L433" i="33"/>
  <c r="L434" i="33"/>
  <c r="L435" i="33"/>
  <c r="L436" i="33"/>
  <c r="L437" i="33"/>
  <c r="L438" i="33"/>
  <c r="L439" i="33"/>
  <c r="L440" i="33"/>
  <c r="L441" i="33"/>
  <c r="L442" i="33"/>
  <c r="L443" i="33"/>
  <c r="L444" i="33"/>
  <c r="L445" i="33"/>
  <c r="L446" i="33"/>
  <c r="L447" i="33"/>
  <c r="L448" i="33"/>
  <c r="L449" i="33"/>
  <c r="L450" i="33"/>
  <c r="L451" i="33"/>
  <c r="L452" i="33"/>
  <c r="L453" i="33"/>
  <c r="L454" i="33"/>
  <c r="L455" i="33"/>
  <c r="L456" i="33"/>
  <c r="L457" i="33"/>
  <c r="L458" i="33"/>
  <c r="L459" i="33"/>
  <c r="L460" i="33"/>
  <c r="L461" i="33"/>
  <c r="L462" i="33"/>
  <c r="L463" i="33"/>
  <c r="L464" i="33"/>
  <c r="L465" i="33"/>
  <c r="L466" i="33"/>
  <c r="L467" i="33"/>
  <c r="L468" i="33"/>
  <c r="L469" i="33"/>
  <c r="L470" i="33"/>
  <c r="L471" i="33"/>
  <c r="L472" i="33"/>
  <c r="L473" i="33"/>
  <c r="L474" i="33"/>
  <c r="L475" i="33"/>
  <c r="L476" i="33"/>
  <c r="L477" i="33"/>
  <c r="L478" i="33"/>
  <c r="L479" i="33"/>
  <c r="L480" i="33"/>
  <c r="L481" i="33"/>
  <c r="L482" i="33"/>
  <c r="L483" i="33"/>
  <c r="L484" i="33"/>
  <c r="L485" i="33"/>
  <c r="L486" i="33"/>
  <c r="L487" i="33"/>
  <c r="L488" i="33"/>
  <c r="L489" i="33"/>
  <c r="L490" i="33"/>
  <c r="L491" i="33"/>
  <c r="L492" i="33"/>
  <c r="L493" i="33"/>
  <c r="L494" i="33"/>
  <c r="L495" i="33"/>
  <c r="L496" i="33"/>
  <c r="L497" i="33"/>
  <c r="L498" i="33"/>
  <c r="L499" i="33"/>
  <c r="L500" i="33"/>
  <c r="L501" i="33"/>
  <c r="L502" i="33"/>
  <c r="L503" i="33"/>
  <c r="L504" i="33"/>
  <c r="L505" i="33"/>
  <c r="L506" i="33"/>
  <c r="L507" i="33"/>
  <c r="L508" i="33"/>
  <c r="L509" i="33"/>
  <c r="L510" i="33"/>
  <c r="L511" i="33"/>
  <c r="L512" i="33"/>
  <c r="L513" i="33"/>
  <c r="L514" i="33"/>
  <c r="L515" i="33"/>
  <c r="L516" i="33"/>
  <c r="L517" i="33"/>
  <c r="L518" i="33"/>
  <c r="L519" i="33"/>
  <c r="L520" i="33"/>
  <c r="L521" i="33"/>
  <c r="L522" i="33"/>
  <c r="L523" i="33"/>
  <c r="L524" i="33"/>
  <c r="L525" i="33"/>
  <c r="L526" i="33"/>
  <c r="L527" i="33"/>
  <c r="L528" i="33"/>
  <c r="L529" i="33"/>
  <c r="L530" i="33"/>
  <c r="L531" i="33"/>
  <c r="L532" i="33"/>
  <c r="L533" i="33"/>
  <c r="L534" i="33"/>
  <c r="L535" i="33"/>
  <c r="L536" i="33"/>
  <c r="L537" i="33"/>
  <c r="L538" i="33"/>
  <c r="L539" i="33"/>
  <c r="L540" i="33"/>
  <c r="L541" i="33"/>
  <c r="L542" i="33"/>
  <c r="L543" i="33"/>
  <c r="L544" i="33"/>
  <c r="L545" i="33"/>
  <c r="L546" i="33"/>
  <c r="L547" i="33"/>
  <c r="L548" i="33"/>
  <c r="L549" i="33"/>
  <c r="L550" i="33"/>
  <c r="L551" i="33"/>
  <c r="L552" i="33"/>
  <c r="L553" i="33"/>
  <c r="L554" i="33"/>
  <c r="L555" i="33"/>
  <c r="L556" i="33"/>
  <c r="L557" i="33"/>
  <c r="L558" i="33"/>
  <c r="L559" i="33"/>
  <c r="L560" i="33"/>
  <c r="L561" i="33"/>
  <c r="L562" i="33"/>
  <c r="L563" i="33"/>
  <c r="L564" i="33"/>
  <c r="L565" i="33"/>
  <c r="L566" i="33"/>
  <c r="L567" i="33"/>
  <c r="L568" i="33"/>
  <c r="L569" i="33"/>
  <c r="L570" i="33"/>
  <c r="L571" i="33"/>
  <c r="L572" i="33"/>
  <c r="L573" i="33"/>
  <c r="L574" i="33"/>
  <c r="L575" i="33"/>
  <c r="L576" i="33"/>
  <c r="L577" i="33"/>
  <c r="L578" i="33"/>
  <c r="L579" i="33"/>
  <c r="L580" i="33"/>
  <c r="L581" i="33"/>
  <c r="L582" i="33"/>
  <c r="L583" i="33"/>
  <c r="L584" i="33"/>
  <c r="L585" i="33"/>
  <c r="L586" i="33"/>
  <c r="L587" i="33"/>
  <c r="L588" i="33"/>
  <c r="L589" i="33"/>
  <c r="L590" i="33"/>
  <c r="L591" i="33"/>
  <c r="L592" i="33"/>
  <c r="L593" i="33"/>
  <c r="L594" i="33"/>
  <c r="L595" i="33"/>
  <c r="L596" i="33"/>
  <c r="L597" i="33"/>
  <c r="L598" i="33"/>
  <c r="L599" i="33"/>
  <c r="L600" i="33"/>
  <c r="L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A515" i="33"/>
  <c r="B515" i="33"/>
  <c r="C515" i="33"/>
  <c r="D515" i="33"/>
  <c r="E515" i="33"/>
  <c r="F515" i="33"/>
  <c r="G515" i="33"/>
  <c r="H515" i="33"/>
  <c r="J515" i="33"/>
  <c r="K515" i="33"/>
  <c r="M515" i="33"/>
  <c r="N515" i="33"/>
  <c r="Q515" i="33"/>
  <c r="C518" i="26" s="1"/>
  <c r="R515" i="33"/>
  <c r="A516" i="33"/>
  <c r="B516" i="33"/>
  <c r="C516" i="33"/>
  <c r="D516" i="33"/>
  <c r="E516" i="33"/>
  <c r="F516" i="33"/>
  <c r="G516" i="33"/>
  <c r="H516" i="33"/>
  <c r="J516" i="33"/>
  <c r="K516" i="33"/>
  <c r="M516" i="33"/>
  <c r="N516" i="33"/>
  <c r="Q516" i="33"/>
  <c r="C519" i="26" s="1"/>
  <c r="A517" i="33"/>
  <c r="B517" i="33"/>
  <c r="C517" i="33"/>
  <c r="D517" i="33"/>
  <c r="E517" i="33"/>
  <c r="F517" i="33"/>
  <c r="G517" i="33"/>
  <c r="J517" i="33"/>
  <c r="M517" i="33"/>
  <c r="A518" i="33"/>
  <c r="B518" i="33"/>
  <c r="C518" i="33"/>
  <c r="D518" i="33"/>
  <c r="E518" i="33"/>
  <c r="F518" i="33"/>
  <c r="G518" i="33"/>
  <c r="J518" i="33"/>
  <c r="M518" i="33"/>
  <c r="N518" i="33"/>
  <c r="A519" i="33"/>
  <c r="B519" i="33"/>
  <c r="C519" i="33"/>
  <c r="D519" i="33"/>
  <c r="E519" i="33"/>
  <c r="F519" i="33"/>
  <c r="G519" i="33"/>
  <c r="H519" i="33"/>
  <c r="J519" i="33"/>
  <c r="K519" i="33"/>
  <c r="M519" i="33"/>
  <c r="N519" i="33"/>
  <c r="Q519" i="33"/>
  <c r="C522" i="26" s="1"/>
  <c r="E522" i="26" s="1"/>
  <c r="F522" i="26" s="1"/>
  <c r="D519" i="27" s="1"/>
  <c r="R519" i="33"/>
  <c r="A520" i="33"/>
  <c r="B520" i="33"/>
  <c r="C520" i="33"/>
  <c r="D520" i="33"/>
  <c r="E520" i="33"/>
  <c r="F520" i="33"/>
  <c r="H520" i="33" s="1"/>
  <c r="G520" i="33"/>
  <c r="J520" i="33"/>
  <c r="K520" i="33"/>
  <c r="M520" i="33"/>
  <c r="N520" i="33"/>
  <c r="A521" i="33"/>
  <c r="B521" i="33"/>
  <c r="C521" i="33"/>
  <c r="D521" i="33"/>
  <c r="E521" i="33"/>
  <c r="F521" i="33"/>
  <c r="G521" i="33"/>
  <c r="J521" i="33"/>
  <c r="K521" i="33"/>
  <c r="M521" i="33"/>
  <c r="N521" i="33"/>
  <c r="A522" i="33"/>
  <c r="B522" i="33"/>
  <c r="C522" i="33"/>
  <c r="D522" i="33"/>
  <c r="E522" i="33"/>
  <c r="F522" i="33"/>
  <c r="K522" i="33" s="1"/>
  <c r="G522" i="33"/>
  <c r="J522" i="33"/>
  <c r="M522" i="33"/>
  <c r="N522" i="33"/>
  <c r="R522" i="33"/>
  <c r="A523" i="33"/>
  <c r="B523" i="33"/>
  <c r="C523" i="33"/>
  <c r="D523" i="33"/>
  <c r="E523" i="33"/>
  <c r="F523" i="33"/>
  <c r="G523" i="33"/>
  <c r="H523" i="33"/>
  <c r="J523" i="33"/>
  <c r="K523" i="33"/>
  <c r="M523" i="33"/>
  <c r="N523" i="33"/>
  <c r="Q523" i="33"/>
  <c r="C526" i="26" s="1"/>
  <c r="E526" i="26" s="1"/>
  <c r="F526" i="26" s="1"/>
  <c r="D523" i="27" s="1"/>
  <c r="R523" i="33"/>
  <c r="A524" i="33"/>
  <c r="B524" i="33"/>
  <c r="C524" i="33"/>
  <c r="D524" i="33"/>
  <c r="E524" i="33"/>
  <c r="F524" i="33"/>
  <c r="G524" i="33"/>
  <c r="H524" i="33"/>
  <c r="J524" i="33"/>
  <c r="K524" i="33"/>
  <c r="M524" i="33"/>
  <c r="N524" i="33"/>
  <c r="Q524" i="33"/>
  <c r="A525" i="33"/>
  <c r="B525" i="33"/>
  <c r="C525" i="33"/>
  <c r="D525" i="33"/>
  <c r="E525" i="33"/>
  <c r="F525" i="33"/>
  <c r="G525" i="33"/>
  <c r="J525" i="33"/>
  <c r="M525" i="33"/>
  <c r="A526" i="33"/>
  <c r="B526" i="33"/>
  <c r="C526" i="33"/>
  <c r="D526" i="33"/>
  <c r="E526" i="33"/>
  <c r="F526" i="33"/>
  <c r="G526" i="33"/>
  <c r="J526" i="33"/>
  <c r="M526" i="33"/>
  <c r="N526" i="33"/>
  <c r="A527" i="33"/>
  <c r="B527" i="33"/>
  <c r="C527" i="33"/>
  <c r="D527" i="33"/>
  <c r="E527" i="33"/>
  <c r="F527" i="33"/>
  <c r="G527" i="33"/>
  <c r="H527" i="33"/>
  <c r="J527" i="33"/>
  <c r="K527" i="33"/>
  <c r="M527" i="33"/>
  <c r="N527" i="33"/>
  <c r="Q527" i="33"/>
  <c r="C530" i="26" s="1"/>
  <c r="E530" i="26" s="1"/>
  <c r="F530" i="26" s="1"/>
  <c r="D527" i="27" s="1"/>
  <c r="R527" i="33"/>
  <c r="A528" i="33"/>
  <c r="B528" i="33"/>
  <c r="C528" i="33"/>
  <c r="D528" i="33"/>
  <c r="E528" i="33"/>
  <c r="F528" i="33"/>
  <c r="H528" i="33" s="1"/>
  <c r="G528" i="33"/>
  <c r="J528" i="33"/>
  <c r="K528" i="33"/>
  <c r="M528" i="33"/>
  <c r="N528" i="33"/>
  <c r="A529" i="33"/>
  <c r="B529" i="33"/>
  <c r="C529" i="33"/>
  <c r="D529" i="33"/>
  <c r="E529" i="33"/>
  <c r="F529" i="33"/>
  <c r="G529" i="33"/>
  <c r="J529" i="33"/>
  <c r="K529" i="33"/>
  <c r="M529" i="33"/>
  <c r="N529" i="33"/>
  <c r="A530" i="33"/>
  <c r="B530" i="33"/>
  <c r="C530" i="33"/>
  <c r="D530" i="33"/>
  <c r="E530" i="33"/>
  <c r="F530" i="33"/>
  <c r="K530" i="33" s="1"/>
  <c r="G530" i="33"/>
  <c r="J530" i="33"/>
  <c r="M530" i="33"/>
  <c r="N530" i="33"/>
  <c r="R530" i="33"/>
  <c r="A531" i="33"/>
  <c r="B531" i="33"/>
  <c r="C531" i="33"/>
  <c r="D531" i="33"/>
  <c r="E531" i="33"/>
  <c r="F531" i="33"/>
  <c r="G531" i="33"/>
  <c r="H531" i="33"/>
  <c r="J531" i="33"/>
  <c r="K531" i="33"/>
  <c r="M531" i="33"/>
  <c r="N531" i="33"/>
  <c r="Q531" i="33"/>
  <c r="C534" i="26" s="1"/>
  <c r="E534" i="26" s="1"/>
  <c r="F534" i="26" s="1"/>
  <c r="D531" i="27" s="1"/>
  <c r="R531" i="33"/>
  <c r="A532" i="33"/>
  <c r="B532" i="33"/>
  <c r="C532" i="33"/>
  <c r="D532" i="33"/>
  <c r="E532" i="33"/>
  <c r="F532" i="33"/>
  <c r="G532" i="33"/>
  <c r="H532" i="33"/>
  <c r="J532" i="33"/>
  <c r="K532" i="33"/>
  <c r="M532" i="33"/>
  <c r="N532" i="33"/>
  <c r="Q532" i="33"/>
  <c r="C535" i="26" s="1"/>
  <c r="A533" i="33"/>
  <c r="B533" i="33"/>
  <c r="C533" i="33"/>
  <c r="D533" i="33"/>
  <c r="E533" i="33"/>
  <c r="F533" i="33"/>
  <c r="G533" i="33"/>
  <c r="J533" i="33"/>
  <c r="M533" i="33"/>
  <c r="N533" i="33"/>
  <c r="A534" i="33"/>
  <c r="B534" i="33"/>
  <c r="C534" i="33"/>
  <c r="D534" i="33"/>
  <c r="E534" i="33"/>
  <c r="F534" i="33"/>
  <c r="G534" i="33"/>
  <c r="J534" i="33"/>
  <c r="M534" i="33"/>
  <c r="N534" i="33"/>
  <c r="A535" i="33"/>
  <c r="B535" i="33"/>
  <c r="C535" i="33"/>
  <c r="D535" i="33"/>
  <c r="E535" i="33"/>
  <c r="F535" i="33"/>
  <c r="G535" i="33"/>
  <c r="H535" i="33"/>
  <c r="J535" i="33"/>
  <c r="K535" i="33"/>
  <c r="M535" i="33"/>
  <c r="N535" i="33"/>
  <c r="Q535" i="33"/>
  <c r="C538" i="26" s="1"/>
  <c r="R535" i="33"/>
  <c r="A536" i="33"/>
  <c r="B536" i="33"/>
  <c r="C536" i="33"/>
  <c r="D536" i="33"/>
  <c r="E536" i="33"/>
  <c r="F536" i="33"/>
  <c r="H536" i="33" s="1"/>
  <c r="G536" i="33"/>
  <c r="J536" i="33"/>
  <c r="K536" i="33"/>
  <c r="M536" i="33"/>
  <c r="N536" i="33"/>
  <c r="A537" i="33"/>
  <c r="B537" i="33"/>
  <c r="C537" i="33"/>
  <c r="D537" i="33"/>
  <c r="E537" i="33"/>
  <c r="F537" i="33"/>
  <c r="G537" i="33"/>
  <c r="J537" i="33"/>
  <c r="K537" i="33"/>
  <c r="M537" i="33"/>
  <c r="N537" i="33"/>
  <c r="A538" i="33"/>
  <c r="B538" i="33"/>
  <c r="C538" i="33"/>
  <c r="D538" i="33"/>
  <c r="E538" i="33"/>
  <c r="F538" i="33"/>
  <c r="K538" i="33" s="1"/>
  <c r="G538" i="33"/>
  <c r="J538" i="33"/>
  <c r="M538" i="33"/>
  <c r="N538" i="33"/>
  <c r="R538" i="33"/>
  <c r="A539" i="33"/>
  <c r="B539" i="33"/>
  <c r="C539" i="33"/>
  <c r="D539" i="33"/>
  <c r="E539" i="33"/>
  <c r="F539" i="33"/>
  <c r="G539" i="33"/>
  <c r="H539" i="33"/>
  <c r="J539" i="33"/>
  <c r="K539" i="33"/>
  <c r="M539" i="33"/>
  <c r="N539" i="33"/>
  <c r="Q539" i="33"/>
  <c r="C542" i="26" s="1"/>
  <c r="E542" i="26" s="1"/>
  <c r="F542" i="26" s="1"/>
  <c r="D539" i="27" s="1"/>
  <c r="R539" i="33"/>
  <c r="A540" i="33"/>
  <c r="B540" i="33"/>
  <c r="C540" i="33"/>
  <c r="D540" i="33"/>
  <c r="E540" i="33"/>
  <c r="F540" i="33"/>
  <c r="G540" i="33"/>
  <c r="H540" i="33"/>
  <c r="J540" i="33"/>
  <c r="K540" i="33"/>
  <c r="M540" i="33"/>
  <c r="N540" i="33"/>
  <c r="Q540" i="33"/>
  <c r="C543" i="26" s="1"/>
  <c r="E543" i="26" s="1"/>
  <c r="F543" i="26" s="1"/>
  <c r="D540" i="27" s="1"/>
  <c r="R540" i="33"/>
  <c r="A541" i="33"/>
  <c r="B541" i="33"/>
  <c r="C541" i="33"/>
  <c r="D541" i="33"/>
  <c r="E541" i="33"/>
  <c r="F541" i="33"/>
  <c r="G541" i="33"/>
  <c r="J541" i="33"/>
  <c r="M541" i="33"/>
  <c r="A542" i="33"/>
  <c r="B542" i="33"/>
  <c r="C542" i="33"/>
  <c r="D542" i="33"/>
  <c r="E542" i="33"/>
  <c r="F542" i="33"/>
  <c r="G542" i="33"/>
  <c r="J542" i="33"/>
  <c r="M542" i="33"/>
  <c r="N542" i="33"/>
  <c r="A543" i="33"/>
  <c r="B543" i="33"/>
  <c r="C543" i="33"/>
  <c r="D543" i="33"/>
  <c r="E543" i="33"/>
  <c r="F543" i="33"/>
  <c r="G543" i="33"/>
  <c r="H543" i="33"/>
  <c r="J543" i="33"/>
  <c r="K543" i="33"/>
  <c r="M543" i="33"/>
  <c r="N543" i="33"/>
  <c r="Q543" i="33"/>
  <c r="R543" i="33"/>
  <c r="A544" i="33"/>
  <c r="B544" i="33"/>
  <c r="C544" i="33"/>
  <c r="D544" i="33"/>
  <c r="E544" i="33"/>
  <c r="F544" i="33"/>
  <c r="H544" i="33" s="1"/>
  <c r="G544" i="33"/>
  <c r="J544" i="33"/>
  <c r="K544" i="33"/>
  <c r="M544" i="33"/>
  <c r="N544" i="33"/>
  <c r="A545" i="33"/>
  <c r="B545" i="33"/>
  <c r="C545" i="33"/>
  <c r="D545" i="33"/>
  <c r="E545" i="33"/>
  <c r="F545" i="33"/>
  <c r="G545" i="33"/>
  <c r="J545" i="33"/>
  <c r="K545" i="33"/>
  <c r="M545" i="33"/>
  <c r="N545" i="33"/>
  <c r="A546" i="33"/>
  <c r="B546" i="33"/>
  <c r="C546" i="33"/>
  <c r="D546" i="33"/>
  <c r="E546" i="33"/>
  <c r="F546" i="33"/>
  <c r="K546" i="33" s="1"/>
  <c r="G546" i="33"/>
  <c r="J546" i="33"/>
  <c r="M546" i="33"/>
  <c r="N546" i="33"/>
  <c r="R546" i="33"/>
  <c r="A547" i="33"/>
  <c r="B547" i="33"/>
  <c r="C547" i="33"/>
  <c r="D547" i="33"/>
  <c r="E547" i="33"/>
  <c r="F547" i="33"/>
  <c r="G547" i="33"/>
  <c r="H547" i="33"/>
  <c r="J547" i="33"/>
  <c r="K547" i="33"/>
  <c r="M547" i="33"/>
  <c r="N547" i="33"/>
  <c r="Q547" i="33"/>
  <c r="R547" i="33"/>
  <c r="A548" i="33"/>
  <c r="B548" i="33"/>
  <c r="C548" i="33"/>
  <c r="D548" i="33"/>
  <c r="E548" i="33"/>
  <c r="F548" i="33"/>
  <c r="G548" i="33"/>
  <c r="H548" i="33"/>
  <c r="J548" i="33"/>
  <c r="K548" i="33"/>
  <c r="M548" i="33"/>
  <c r="N548" i="33"/>
  <c r="Q548" i="33"/>
  <c r="C551" i="26" s="1"/>
  <c r="R548" i="33"/>
  <c r="A549" i="33"/>
  <c r="B549" i="33"/>
  <c r="C549" i="33"/>
  <c r="D549" i="33"/>
  <c r="E549" i="33"/>
  <c r="F549" i="33"/>
  <c r="G549" i="33"/>
  <c r="J549" i="33"/>
  <c r="M549" i="33"/>
  <c r="A550" i="33"/>
  <c r="B550" i="33"/>
  <c r="C550" i="33"/>
  <c r="D550" i="33"/>
  <c r="E550" i="33"/>
  <c r="F550" i="33"/>
  <c r="G550" i="33"/>
  <c r="J550" i="33"/>
  <c r="M550" i="33"/>
  <c r="N550" i="33"/>
  <c r="A551" i="33"/>
  <c r="B551" i="33"/>
  <c r="C551" i="33"/>
  <c r="D551" i="33"/>
  <c r="E551" i="33"/>
  <c r="F551" i="33"/>
  <c r="G551" i="33"/>
  <c r="H551" i="33"/>
  <c r="J551" i="33"/>
  <c r="K551" i="33"/>
  <c r="M551" i="33"/>
  <c r="N551" i="33"/>
  <c r="Q551" i="33"/>
  <c r="C554" i="26" s="1"/>
  <c r="E554" i="26" s="1"/>
  <c r="F554" i="26" s="1"/>
  <c r="D551" i="27" s="1"/>
  <c r="R551" i="33"/>
  <c r="A552" i="33"/>
  <c r="B552" i="33"/>
  <c r="C552" i="33"/>
  <c r="D552" i="33"/>
  <c r="E552" i="33"/>
  <c r="F552" i="33"/>
  <c r="H552" i="33" s="1"/>
  <c r="G552" i="33"/>
  <c r="J552" i="33"/>
  <c r="K552" i="33"/>
  <c r="M552" i="33"/>
  <c r="N552" i="33"/>
  <c r="A553" i="33"/>
  <c r="B553" i="33"/>
  <c r="C553" i="33"/>
  <c r="D553" i="33"/>
  <c r="E553" i="33"/>
  <c r="F553" i="33"/>
  <c r="G553" i="33"/>
  <c r="J553" i="33"/>
  <c r="K553" i="33"/>
  <c r="M553" i="33"/>
  <c r="N553" i="33"/>
  <c r="A554" i="33"/>
  <c r="B554" i="33"/>
  <c r="C554" i="33"/>
  <c r="D554" i="33"/>
  <c r="E554" i="33"/>
  <c r="F554" i="33"/>
  <c r="K554" i="33" s="1"/>
  <c r="G554" i="33"/>
  <c r="J554" i="33"/>
  <c r="M554" i="33"/>
  <c r="N554" i="33"/>
  <c r="R554" i="33"/>
  <c r="A555" i="33"/>
  <c r="B555" i="33"/>
  <c r="C555" i="33"/>
  <c r="D555" i="33"/>
  <c r="E555" i="33"/>
  <c r="F555" i="33"/>
  <c r="G555" i="33"/>
  <c r="H555" i="33"/>
  <c r="J555" i="33"/>
  <c r="K555" i="33"/>
  <c r="M555" i="33"/>
  <c r="N555" i="33"/>
  <c r="Q555" i="33"/>
  <c r="C558" i="26" s="1"/>
  <c r="E558" i="26" s="1"/>
  <c r="F558" i="26" s="1"/>
  <c r="D555" i="27" s="1"/>
  <c r="R555" i="33"/>
  <c r="A556" i="33"/>
  <c r="B556" i="33"/>
  <c r="C556" i="33"/>
  <c r="D556" i="33"/>
  <c r="E556" i="33"/>
  <c r="F556" i="33"/>
  <c r="G556" i="33"/>
  <c r="H556" i="33"/>
  <c r="J556" i="33"/>
  <c r="K556" i="33"/>
  <c r="M556" i="33"/>
  <c r="N556" i="33"/>
  <c r="Q556" i="33"/>
  <c r="C559" i="26" s="1"/>
  <c r="E559" i="26" s="1"/>
  <c r="F559" i="26" s="1"/>
  <c r="D556" i="27" s="1"/>
  <c r="R556" i="33"/>
  <c r="A557" i="33"/>
  <c r="B557" i="33"/>
  <c r="C557" i="33"/>
  <c r="D557" i="33"/>
  <c r="E557" i="33"/>
  <c r="F557" i="33"/>
  <c r="G557" i="33"/>
  <c r="J557" i="33"/>
  <c r="M557" i="33"/>
  <c r="A558" i="33"/>
  <c r="B558" i="33"/>
  <c r="C558" i="33"/>
  <c r="D558" i="33"/>
  <c r="E558" i="33"/>
  <c r="F558" i="33"/>
  <c r="G558" i="33"/>
  <c r="J558" i="33"/>
  <c r="M558" i="33"/>
  <c r="N558" i="33"/>
  <c r="A559" i="33"/>
  <c r="B559" i="33"/>
  <c r="C559" i="33"/>
  <c r="D559" i="33"/>
  <c r="E559" i="33"/>
  <c r="F559" i="33"/>
  <c r="G559" i="33"/>
  <c r="H559" i="33"/>
  <c r="J559" i="33"/>
  <c r="K559" i="33"/>
  <c r="M559" i="33"/>
  <c r="N559" i="33"/>
  <c r="Q559" i="33"/>
  <c r="C562" i="26" s="1"/>
  <c r="E562" i="26" s="1"/>
  <c r="F562" i="26" s="1"/>
  <c r="D559" i="27" s="1"/>
  <c r="R559" i="33"/>
  <c r="A560" i="33"/>
  <c r="B560" i="33"/>
  <c r="C560" i="33"/>
  <c r="D560" i="33"/>
  <c r="E560" i="33"/>
  <c r="F560" i="33"/>
  <c r="H560" i="33" s="1"/>
  <c r="G560" i="33"/>
  <c r="J560" i="33"/>
  <c r="K560" i="33"/>
  <c r="M560" i="33"/>
  <c r="N560" i="33"/>
  <c r="A561" i="33"/>
  <c r="B561" i="33"/>
  <c r="C561" i="33"/>
  <c r="D561" i="33"/>
  <c r="E561" i="33"/>
  <c r="F561" i="33"/>
  <c r="G561" i="33"/>
  <c r="J561" i="33"/>
  <c r="K561" i="33"/>
  <c r="M561" i="33"/>
  <c r="N561" i="33"/>
  <c r="A562" i="33"/>
  <c r="B562" i="33"/>
  <c r="C562" i="33"/>
  <c r="D562" i="33"/>
  <c r="E562" i="33"/>
  <c r="F562" i="33"/>
  <c r="K562" i="33" s="1"/>
  <c r="G562" i="33"/>
  <c r="J562" i="33"/>
  <c r="M562" i="33"/>
  <c r="N562" i="33"/>
  <c r="R562" i="33"/>
  <c r="A563" i="33"/>
  <c r="B563" i="33"/>
  <c r="C563" i="33"/>
  <c r="D563" i="33"/>
  <c r="E563" i="33"/>
  <c r="F563" i="33"/>
  <c r="G563" i="33"/>
  <c r="H563" i="33"/>
  <c r="J563" i="33"/>
  <c r="K563" i="33"/>
  <c r="M563" i="33"/>
  <c r="N563" i="33"/>
  <c r="Q563" i="33"/>
  <c r="C566" i="26" s="1"/>
  <c r="E566" i="26" s="1"/>
  <c r="F566" i="26" s="1"/>
  <c r="D563" i="27" s="1"/>
  <c r="R563" i="33"/>
  <c r="A564" i="33"/>
  <c r="B564" i="33"/>
  <c r="C564" i="33"/>
  <c r="D564" i="33"/>
  <c r="E564" i="33"/>
  <c r="F564" i="33"/>
  <c r="G564" i="33"/>
  <c r="H564" i="33"/>
  <c r="J564" i="33"/>
  <c r="K564" i="33"/>
  <c r="M564" i="33"/>
  <c r="N564" i="33"/>
  <c r="Q564" i="33"/>
  <c r="C567" i="26" s="1"/>
  <c r="R564" i="33"/>
  <c r="A565" i="33"/>
  <c r="B565" i="33"/>
  <c r="C565" i="33"/>
  <c r="D565" i="33"/>
  <c r="E565" i="33"/>
  <c r="F565" i="33"/>
  <c r="G565" i="33"/>
  <c r="J565" i="33"/>
  <c r="M565" i="33"/>
  <c r="A566" i="33"/>
  <c r="B566" i="33"/>
  <c r="C566" i="33"/>
  <c r="D566" i="33"/>
  <c r="E566" i="33"/>
  <c r="F566" i="33"/>
  <c r="G566" i="33"/>
  <c r="J566" i="33"/>
  <c r="M566" i="33"/>
  <c r="N566" i="33"/>
  <c r="A567" i="33"/>
  <c r="B567" i="33"/>
  <c r="C567" i="33"/>
  <c r="D567" i="33"/>
  <c r="E567" i="33"/>
  <c r="F567" i="33"/>
  <c r="G567" i="33"/>
  <c r="H567" i="33"/>
  <c r="J567" i="33"/>
  <c r="K567" i="33"/>
  <c r="M567" i="33"/>
  <c r="N567" i="33"/>
  <c r="Q567" i="33"/>
  <c r="C570" i="26" s="1"/>
  <c r="E570" i="26" s="1"/>
  <c r="F570" i="26" s="1"/>
  <c r="D567" i="27" s="1"/>
  <c r="R567" i="33"/>
  <c r="A568" i="33"/>
  <c r="B568" i="33"/>
  <c r="C568" i="33"/>
  <c r="D568" i="33"/>
  <c r="E568" i="33"/>
  <c r="F568" i="33"/>
  <c r="G568" i="33"/>
  <c r="H568" i="33"/>
  <c r="J568" i="33"/>
  <c r="K568" i="33"/>
  <c r="M568" i="33"/>
  <c r="N568" i="33"/>
  <c r="Q568" i="33"/>
  <c r="A569" i="33"/>
  <c r="B569" i="33"/>
  <c r="C569" i="33"/>
  <c r="D569" i="33"/>
  <c r="E569" i="33"/>
  <c r="F569" i="33"/>
  <c r="G569" i="33"/>
  <c r="J569" i="33"/>
  <c r="K569" i="33"/>
  <c r="M569" i="33"/>
  <c r="N569" i="33"/>
  <c r="A570" i="33"/>
  <c r="B570" i="33"/>
  <c r="C570" i="33"/>
  <c r="D570" i="33"/>
  <c r="E570" i="33"/>
  <c r="F570" i="33"/>
  <c r="K570" i="33" s="1"/>
  <c r="G570" i="33"/>
  <c r="J570" i="33"/>
  <c r="M570" i="33"/>
  <c r="N570" i="33"/>
  <c r="R570" i="33"/>
  <c r="A571" i="33"/>
  <c r="B571" i="33"/>
  <c r="C571" i="33"/>
  <c r="D571" i="33"/>
  <c r="E571" i="33"/>
  <c r="F571" i="33"/>
  <c r="G571" i="33"/>
  <c r="H571" i="33"/>
  <c r="J571" i="33"/>
  <c r="K571" i="33"/>
  <c r="M571" i="33"/>
  <c r="N571" i="33"/>
  <c r="Q571" i="33"/>
  <c r="C574" i="26" s="1"/>
  <c r="E574" i="26" s="1"/>
  <c r="F574" i="26" s="1"/>
  <c r="D571" i="27" s="1"/>
  <c r="R571" i="33"/>
  <c r="A572" i="33"/>
  <c r="B572" i="33"/>
  <c r="C572" i="33"/>
  <c r="D572" i="33"/>
  <c r="E572" i="33"/>
  <c r="F572" i="33"/>
  <c r="G572" i="33"/>
  <c r="H572" i="33"/>
  <c r="J572" i="33"/>
  <c r="K572" i="33"/>
  <c r="M572" i="33"/>
  <c r="N572" i="33"/>
  <c r="Q572" i="33"/>
  <c r="C575" i="26" s="1"/>
  <c r="E575" i="26" s="1"/>
  <c r="F575" i="26" s="1"/>
  <c r="D572" i="27" s="1"/>
  <c r="R572" i="33"/>
  <c r="A573" i="33"/>
  <c r="B573" i="33"/>
  <c r="C573" i="33"/>
  <c r="D573" i="33"/>
  <c r="E573" i="33"/>
  <c r="F573" i="33"/>
  <c r="G573" i="33"/>
  <c r="J573" i="33"/>
  <c r="M573" i="33"/>
  <c r="N573" i="33"/>
  <c r="A574" i="33"/>
  <c r="B574" i="33"/>
  <c r="C574" i="33"/>
  <c r="D574" i="33"/>
  <c r="E574" i="33"/>
  <c r="F574" i="33"/>
  <c r="G574" i="33"/>
  <c r="J574" i="33"/>
  <c r="M574" i="33"/>
  <c r="N574" i="33"/>
  <c r="A575" i="33"/>
  <c r="B575" i="33"/>
  <c r="C575" i="33"/>
  <c r="D575" i="33"/>
  <c r="E575" i="33"/>
  <c r="F575" i="33"/>
  <c r="G575" i="33"/>
  <c r="H575" i="33"/>
  <c r="J575" i="33"/>
  <c r="M575" i="33"/>
  <c r="N575" i="33"/>
  <c r="Q575" i="33"/>
  <c r="R575" i="33"/>
  <c r="A576" i="33"/>
  <c r="B576" i="33"/>
  <c r="C576" i="33"/>
  <c r="D576" i="33"/>
  <c r="E576" i="33"/>
  <c r="F576" i="33"/>
  <c r="G576" i="33"/>
  <c r="H576" i="33"/>
  <c r="J576" i="33"/>
  <c r="K576" i="33"/>
  <c r="M576" i="33"/>
  <c r="N576" i="33"/>
  <c r="Q576" i="33"/>
  <c r="C579" i="26" s="1"/>
  <c r="E579" i="26" s="1"/>
  <c r="F579" i="26" s="1"/>
  <c r="D576" i="27" s="1"/>
  <c r="R576" i="33"/>
  <c r="A577" i="33"/>
  <c r="B577" i="33"/>
  <c r="C577" i="33"/>
  <c r="D577" i="33"/>
  <c r="E577" i="33"/>
  <c r="F577" i="33"/>
  <c r="G577" i="33"/>
  <c r="J577" i="33"/>
  <c r="K577" i="33"/>
  <c r="M577" i="33"/>
  <c r="N577" i="33"/>
  <c r="A578" i="33"/>
  <c r="B578" i="33"/>
  <c r="C578" i="33"/>
  <c r="D578" i="33"/>
  <c r="E578" i="33"/>
  <c r="F578" i="33"/>
  <c r="K578" i="33" s="1"/>
  <c r="G578" i="33"/>
  <c r="J578" i="33"/>
  <c r="M578" i="33"/>
  <c r="N578" i="33"/>
  <c r="R578" i="33"/>
  <c r="A579" i="33"/>
  <c r="B579" i="33"/>
  <c r="C579" i="33"/>
  <c r="D579" i="33"/>
  <c r="E579" i="33"/>
  <c r="F579" i="33"/>
  <c r="K579" i="33" s="1"/>
  <c r="G579" i="33"/>
  <c r="H579" i="33"/>
  <c r="J579" i="33"/>
  <c r="M579" i="33"/>
  <c r="N579" i="33"/>
  <c r="Q579" i="33"/>
  <c r="C582" i="26" s="1"/>
  <c r="E582" i="26" s="1"/>
  <c r="F582" i="26" s="1"/>
  <c r="D579" i="27" s="1"/>
  <c r="R579" i="33"/>
  <c r="A580" i="33"/>
  <c r="B580" i="33"/>
  <c r="C580" i="33"/>
  <c r="D580" i="33"/>
  <c r="E580" i="33"/>
  <c r="F580" i="33"/>
  <c r="G580" i="33"/>
  <c r="H580" i="33"/>
  <c r="J580" i="33"/>
  <c r="K580" i="33"/>
  <c r="M580" i="33"/>
  <c r="N580" i="33"/>
  <c r="Q580" i="33"/>
  <c r="C583" i="26" s="1"/>
  <c r="R580" i="33"/>
  <c r="A581" i="33"/>
  <c r="B581" i="33"/>
  <c r="C581" i="33"/>
  <c r="D581" i="33"/>
  <c r="E581" i="33"/>
  <c r="F581" i="33"/>
  <c r="G581" i="33"/>
  <c r="J581" i="33"/>
  <c r="M581" i="33"/>
  <c r="A582" i="33"/>
  <c r="B582" i="33"/>
  <c r="C582" i="33"/>
  <c r="D582" i="33"/>
  <c r="E582" i="33"/>
  <c r="F582" i="33"/>
  <c r="G582" i="33"/>
  <c r="J582" i="33"/>
  <c r="M582" i="33"/>
  <c r="N582" i="33"/>
  <c r="A583" i="33"/>
  <c r="B583" i="33"/>
  <c r="C583" i="33"/>
  <c r="D583" i="33"/>
  <c r="E583" i="33"/>
  <c r="F583" i="33"/>
  <c r="G583" i="33"/>
  <c r="H583" i="33"/>
  <c r="J583" i="33"/>
  <c r="K583" i="33"/>
  <c r="M583" i="33"/>
  <c r="N583" i="33"/>
  <c r="Q583" i="33"/>
  <c r="C586" i="26" s="1"/>
  <c r="R583" i="33"/>
  <c r="A584" i="33"/>
  <c r="B584" i="33"/>
  <c r="C584" i="33"/>
  <c r="D584" i="33"/>
  <c r="E584" i="33"/>
  <c r="F584" i="33"/>
  <c r="G584" i="33"/>
  <c r="H584" i="33"/>
  <c r="J584" i="33"/>
  <c r="K584" i="33"/>
  <c r="M584" i="33"/>
  <c r="N584" i="33"/>
  <c r="Q584" i="33"/>
  <c r="C587" i="26" s="1"/>
  <c r="E587" i="26" s="1"/>
  <c r="F587" i="26" s="1"/>
  <c r="D584" i="27" s="1"/>
  <c r="R584" i="33"/>
  <c r="A585" i="33"/>
  <c r="B585" i="33"/>
  <c r="C585" i="33"/>
  <c r="D585" i="33"/>
  <c r="E585" i="33"/>
  <c r="F585" i="33"/>
  <c r="G585" i="33"/>
  <c r="J585" i="33"/>
  <c r="K585" i="33"/>
  <c r="M585" i="33"/>
  <c r="N585" i="33"/>
  <c r="A586" i="33"/>
  <c r="B586" i="33"/>
  <c r="C586" i="33"/>
  <c r="D586" i="33"/>
  <c r="E586" i="33"/>
  <c r="F586" i="33"/>
  <c r="K586" i="33" s="1"/>
  <c r="G586" i="33"/>
  <c r="J586" i="33"/>
  <c r="M586" i="33"/>
  <c r="N586" i="33"/>
  <c r="R586" i="33"/>
  <c r="A587" i="33"/>
  <c r="B587" i="33"/>
  <c r="C587" i="33"/>
  <c r="D587" i="33"/>
  <c r="E587" i="33"/>
  <c r="F587" i="33"/>
  <c r="K587" i="33" s="1"/>
  <c r="G587" i="33"/>
  <c r="H587" i="33"/>
  <c r="J587" i="33"/>
  <c r="M587" i="33"/>
  <c r="N587" i="33"/>
  <c r="Q587" i="33"/>
  <c r="C590" i="26" s="1"/>
  <c r="E590" i="26" s="1"/>
  <c r="F590" i="26" s="1"/>
  <c r="D587" i="27" s="1"/>
  <c r="R587" i="33"/>
  <c r="A588" i="33"/>
  <c r="B588" i="33"/>
  <c r="C588" i="33"/>
  <c r="D588" i="33"/>
  <c r="E588" i="33"/>
  <c r="F588" i="33"/>
  <c r="G588" i="33"/>
  <c r="H588" i="33"/>
  <c r="J588" i="33"/>
  <c r="K588" i="33"/>
  <c r="M588" i="33"/>
  <c r="N588" i="33"/>
  <c r="Q588" i="33"/>
  <c r="C591" i="26" s="1"/>
  <c r="E591" i="26" s="1"/>
  <c r="F591" i="26" s="1"/>
  <c r="D588" i="27" s="1"/>
  <c r="R588" i="33"/>
  <c r="A589" i="33"/>
  <c r="B589" i="33"/>
  <c r="C589" i="33"/>
  <c r="D589" i="33"/>
  <c r="E589" i="33"/>
  <c r="F589" i="33"/>
  <c r="G589" i="33"/>
  <c r="J589" i="33"/>
  <c r="M589" i="33"/>
  <c r="A590" i="33"/>
  <c r="B590" i="33"/>
  <c r="C590" i="33"/>
  <c r="D590" i="33"/>
  <c r="E590" i="33"/>
  <c r="F590" i="33"/>
  <c r="G590" i="33"/>
  <c r="J590" i="33"/>
  <c r="M590" i="33"/>
  <c r="N590" i="33"/>
  <c r="A591" i="33"/>
  <c r="B591" i="33"/>
  <c r="C591" i="33"/>
  <c r="D591" i="33"/>
  <c r="E591" i="33"/>
  <c r="F591" i="33"/>
  <c r="G591" i="33"/>
  <c r="H591" i="33"/>
  <c r="J591" i="33"/>
  <c r="K591" i="33"/>
  <c r="M591" i="33"/>
  <c r="N591" i="33"/>
  <c r="Q591" i="33"/>
  <c r="C594" i="26" s="1"/>
  <c r="E594" i="26" s="1"/>
  <c r="F594" i="26" s="1"/>
  <c r="D591" i="27" s="1"/>
  <c r="R591" i="33"/>
  <c r="A592" i="33"/>
  <c r="B592" i="33"/>
  <c r="C592" i="33"/>
  <c r="D592" i="33"/>
  <c r="E592" i="33"/>
  <c r="F592" i="33"/>
  <c r="G592" i="33"/>
  <c r="H592" i="33"/>
  <c r="J592" i="33"/>
  <c r="K592" i="33"/>
  <c r="M592" i="33"/>
  <c r="N592" i="33"/>
  <c r="Q592" i="33"/>
  <c r="C595" i="26" s="1"/>
  <c r="E595" i="26" s="1"/>
  <c r="F595" i="26" s="1"/>
  <c r="D592" i="27" s="1"/>
  <c r="R592" i="33"/>
  <c r="A593" i="33"/>
  <c r="B593" i="33"/>
  <c r="C593" i="33"/>
  <c r="D593" i="33"/>
  <c r="E593" i="33"/>
  <c r="F593" i="33"/>
  <c r="G593" i="33"/>
  <c r="J593" i="33"/>
  <c r="K593" i="33"/>
  <c r="M593" i="33"/>
  <c r="N593" i="33"/>
  <c r="A594" i="33"/>
  <c r="B594" i="33"/>
  <c r="C594" i="33"/>
  <c r="D594" i="33"/>
  <c r="E594" i="33"/>
  <c r="F594" i="33"/>
  <c r="K594" i="33" s="1"/>
  <c r="G594" i="33"/>
  <c r="J594" i="33"/>
  <c r="M594" i="33"/>
  <c r="N594" i="33"/>
  <c r="R594" i="33"/>
  <c r="A595" i="33"/>
  <c r="B595" i="33"/>
  <c r="C595" i="33"/>
  <c r="D595" i="33"/>
  <c r="E595" i="33"/>
  <c r="F595" i="33"/>
  <c r="K595" i="33" s="1"/>
  <c r="G595" i="33"/>
  <c r="H595" i="33"/>
  <c r="J595" i="33"/>
  <c r="M595" i="33"/>
  <c r="N595" i="33"/>
  <c r="Q595" i="33"/>
  <c r="C598" i="26" s="1"/>
  <c r="E598" i="26" s="1"/>
  <c r="F598" i="26" s="1"/>
  <c r="D595" i="27" s="1"/>
  <c r="R595" i="33"/>
  <c r="A596" i="33"/>
  <c r="B596" i="33"/>
  <c r="C596" i="33"/>
  <c r="D596" i="33"/>
  <c r="E596" i="33"/>
  <c r="F596" i="33"/>
  <c r="G596" i="33"/>
  <c r="H596" i="33"/>
  <c r="J596" i="33"/>
  <c r="K596" i="33"/>
  <c r="M596" i="33"/>
  <c r="N596" i="33"/>
  <c r="Q596" i="33"/>
  <c r="C599" i="26" s="1"/>
  <c r="R596" i="33"/>
  <c r="A597" i="33"/>
  <c r="B597" i="33"/>
  <c r="C597" i="33"/>
  <c r="D597" i="33"/>
  <c r="E597" i="33"/>
  <c r="F597" i="33"/>
  <c r="G597" i="33"/>
  <c r="J597" i="33"/>
  <c r="M597" i="33"/>
  <c r="A598" i="33"/>
  <c r="B598" i="33"/>
  <c r="C598" i="33"/>
  <c r="D598" i="33"/>
  <c r="E598" i="33"/>
  <c r="F598" i="33"/>
  <c r="G598" i="33"/>
  <c r="J598" i="33"/>
  <c r="M598" i="33"/>
  <c r="N598" i="33"/>
  <c r="A599" i="33"/>
  <c r="B599" i="33"/>
  <c r="C599" i="33"/>
  <c r="D599" i="33"/>
  <c r="E599" i="33"/>
  <c r="F599" i="33"/>
  <c r="G599" i="33"/>
  <c r="H599" i="33"/>
  <c r="J599" i="33"/>
  <c r="K599" i="33"/>
  <c r="M599" i="33"/>
  <c r="N599" i="33"/>
  <c r="Q599" i="33"/>
  <c r="C602" i="26" s="1"/>
  <c r="E602" i="26" s="1"/>
  <c r="F602" i="26" s="1"/>
  <c r="D599" i="27" s="1"/>
  <c r="R599" i="33"/>
  <c r="A600" i="33"/>
  <c r="B600" i="33"/>
  <c r="C600" i="33"/>
  <c r="D600" i="33"/>
  <c r="E600" i="33"/>
  <c r="F600" i="33"/>
  <c r="G600" i="33"/>
  <c r="H600" i="33"/>
  <c r="J600" i="33"/>
  <c r="K600" i="33"/>
  <c r="M600" i="33"/>
  <c r="N600" i="33"/>
  <c r="Q600" i="33"/>
  <c r="C603" i="26" s="1"/>
  <c r="R600" i="33"/>
  <c r="A508" i="33"/>
  <c r="B508" i="33"/>
  <c r="C508" i="33"/>
  <c r="D508" i="33"/>
  <c r="E508" i="33"/>
  <c r="F508" i="33"/>
  <c r="G508" i="33"/>
  <c r="J508" i="33"/>
  <c r="K508" i="33"/>
  <c r="M508" i="33"/>
  <c r="N508" i="33"/>
  <c r="A509" i="33"/>
  <c r="B509" i="33"/>
  <c r="C509" i="33"/>
  <c r="D509" i="33"/>
  <c r="E509" i="33"/>
  <c r="F509" i="33"/>
  <c r="H509" i="33" s="1"/>
  <c r="G509" i="33"/>
  <c r="J509" i="33"/>
  <c r="M509" i="33"/>
  <c r="A510" i="33"/>
  <c r="B510" i="33"/>
  <c r="C510" i="33"/>
  <c r="D510" i="33"/>
  <c r="E510" i="33"/>
  <c r="F510" i="33"/>
  <c r="G510" i="33"/>
  <c r="H510" i="33"/>
  <c r="J510" i="33"/>
  <c r="K510" i="33"/>
  <c r="M510" i="33"/>
  <c r="N510" i="33"/>
  <c r="Q510" i="33"/>
  <c r="C513" i="26" s="1"/>
  <c r="R510" i="33"/>
  <c r="A511" i="33"/>
  <c r="B511" i="33"/>
  <c r="C511" i="33"/>
  <c r="D511" i="33"/>
  <c r="E511" i="33"/>
  <c r="F511" i="33"/>
  <c r="G511" i="33"/>
  <c r="H511" i="33"/>
  <c r="J511" i="33"/>
  <c r="K511" i="33"/>
  <c r="M511" i="33"/>
  <c r="N511" i="33"/>
  <c r="Q511" i="33"/>
  <c r="R511" i="33"/>
  <c r="A512" i="33"/>
  <c r="B512" i="33"/>
  <c r="C512" i="33"/>
  <c r="D512" i="33"/>
  <c r="E512" i="33"/>
  <c r="F512" i="33"/>
  <c r="H512" i="33" s="1"/>
  <c r="G512" i="33"/>
  <c r="J512" i="33"/>
  <c r="K512" i="33"/>
  <c r="M512" i="33"/>
  <c r="N512" i="33"/>
  <c r="R512" i="33"/>
  <c r="A513" i="33"/>
  <c r="B513" i="33"/>
  <c r="C513" i="33"/>
  <c r="D513" i="33"/>
  <c r="E513" i="33"/>
  <c r="F513" i="33"/>
  <c r="G513" i="33"/>
  <c r="J513" i="33"/>
  <c r="M513" i="33"/>
  <c r="N513" i="33"/>
  <c r="A514" i="33"/>
  <c r="B514" i="33"/>
  <c r="C514" i="33"/>
  <c r="D514" i="33"/>
  <c r="E514" i="33"/>
  <c r="F514" i="33"/>
  <c r="K514" i="33" s="1"/>
  <c r="G514" i="33"/>
  <c r="H514" i="33"/>
  <c r="J514" i="33"/>
  <c r="M514" i="33"/>
  <c r="N514" i="33"/>
  <c r="Q514" i="33"/>
  <c r="C517" i="26" s="1"/>
  <c r="R514" i="33"/>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H516" i="2" a="1"/>
  <c r="H516" i="2" s="1"/>
  <c r="H517" i="2" a="1"/>
  <c r="H517" i="2" s="1"/>
  <c r="H518" i="2" a="1"/>
  <c r="H518" i="2"/>
  <c r="H519" i="2" a="1"/>
  <c r="H519" i="2" s="1"/>
  <c r="H520" i="2" a="1"/>
  <c r="H520" i="2" s="1"/>
  <c r="H521" i="2" a="1"/>
  <c r="H521" i="2" s="1"/>
  <c r="H522" i="2" a="1"/>
  <c r="H522" i="2"/>
  <c r="H523" i="2" a="1"/>
  <c r="H523" i="2" s="1"/>
  <c r="H524" i="2" a="1"/>
  <c r="H524" i="2" s="1"/>
  <c r="H525" i="2" a="1"/>
  <c r="H525" i="2" s="1"/>
  <c r="H526" i="2" a="1"/>
  <c r="H526" i="2"/>
  <c r="H527" i="2" a="1"/>
  <c r="H527" i="2" s="1"/>
  <c r="H528" i="2" a="1"/>
  <c r="H528" i="2" s="1"/>
  <c r="H529" i="2" a="1"/>
  <c r="H529" i="2" s="1"/>
  <c r="H530" i="2" a="1"/>
  <c r="H530" i="2"/>
  <c r="H531" i="2" a="1"/>
  <c r="H531" i="2" s="1"/>
  <c r="H532" i="2" a="1"/>
  <c r="H532" i="2" s="1"/>
  <c r="H533" i="2" a="1"/>
  <c r="H533" i="2" s="1"/>
  <c r="H534" i="2" a="1"/>
  <c r="H534" i="2"/>
  <c r="H535" i="2" a="1"/>
  <c r="H535" i="2" s="1"/>
  <c r="H536" i="2" a="1"/>
  <c r="H536" i="2" s="1"/>
  <c r="H537" i="2" a="1"/>
  <c r="H537" i="2" s="1"/>
  <c r="H538" i="2" a="1"/>
  <c r="H538" i="2"/>
  <c r="H539" i="2" a="1"/>
  <c r="H539" i="2" s="1"/>
  <c r="H540" i="2" a="1"/>
  <c r="H540" i="2" s="1"/>
  <c r="H541" i="2" a="1"/>
  <c r="H541" i="2" s="1"/>
  <c r="H542" i="2" a="1"/>
  <c r="H542" i="2"/>
  <c r="H543" i="2" a="1"/>
  <c r="H543" i="2" s="1"/>
  <c r="H544" i="2" a="1"/>
  <c r="H544" i="2" s="1"/>
  <c r="H545" i="2" a="1"/>
  <c r="H545" i="2" s="1"/>
  <c r="H546" i="2" a="1"/>
  <c r="H546" i="2"/>
  <c r="H547" i="2" a="1"/>
  <c r="H547" i="2" s="1"/>
  <c r="H548" i="2" a="1"/>
  <c r="H548" i="2" s="1"/>
  <c r="H549" i="2" a="1"/>
  <c r="H549" i="2" s="1"/>
  <c r="H550" i="2" a="1"/>
  <c r="H550" i="2"/>
  <c r="H551" i="2" a="1"/>
  <c r="H551" i="2" s="1"/>
  <c r="H552" i="2" a="1"/>
  <c r="H552" i="2" s="1"/>
  <c r="H553" i="2" a="1"/>
  <c r="H553" i="2" s="1"/>
  <c r="H554" i="2" a="1"/>
  <c r="H554" i="2"/>
  <c r="H555" i="2" a="1"/>
  <c r="H555" i="2" s="1"/>
  <c r="H556" i="2" a="1"/>
  <c r="H556" i="2" s="1"/>
  <c r="H557" i="2" a="1"/>
  <c r="H557" i="2" s="1"/>
  <c r="H558" i="2" a="1"/>
  <c r="H558" i="2"/>
  <c r="H559" i="2" a="1"/>
  <c r="H559" i="2" s="1"/>
  <c r="H560" i="2" a="1"/>
  <c r="H560" i="2" s="1"/>
  <c r="H561" i="2" a="1"/>
  <c r="H561" i="2" s="1"/>
  <c r="H562" i="2" a="1"/>
  <c r="H562" i="2"/>
  <c r="H563" i="2" a="1"/>
  <c r="H563" i="2" s="1"/>
  <c r="H564" i="2" a="1"/>
  <c r="H564" i="2" s="1"/>
  <c r="H565" i="2" a="1"/>
  <c r="H565" i="2" s="1"/>
  <c r="H566" i="2" a="1"/>
  <c r="H566" i="2"/>
  <c r="H567" i="2" a="1"/>
  <c r="H567" i="2" s="1"/>
  <c r="H568" i="2" a="1"/>
  <c r="H568" i="2" s="1"/>
  <c r="H569" i="2" a="1"/>
  <c r="H569" i="2" s="1"/>
  <c r="H570" i="2" a="1"/>
  <c r="H570" i="2"/>
  <c r="H571" i="2" a="1"/>
  <c r="H571" i="2" s="1"/>
  <c r="H572" i="2" a="1"/>
  <c r="H572" i="2" s="1"/>
  <c r="H573" i="2" a="1"/>
  <c r="H573" i="2" s="1"/>
  <c r="H574" i="2" a="1"/>
  <c r="H574" i="2"/>
  <c r="H575" i="2" a="1"/>
  <c r="H575" i="2" s="1"/>
  <c r="H576" i="2" a="1"/>
  <c r="H576" i="2" s="1"/>
  <c r="H577" i="2" a="1"/>
  <c r="H577" i="2" s="1"/>
  <c r="H578" i="2" a="1"/>
  <c r="H578" i="2"/>
  <c r="H579" i="2" a="1"/>
  <c r="H579" i="2" s="1"/>
  <c r="H580" i="2" a="1"/>
  <c r="H580" i="2" s="1"/>
  <c r="H581" i="2" a="1"/>
  <c r="H581" i="2" s="1"/>
  <c r="H582" i="2" a="1"/>
  <c r="H582" i="2"/>
  <c r="H583" i="2" a="1"/>
  <c r="H583" i="2" s="1"/>
  <c r="H584" i="2" a="1"/>
  <c r="H584" i="2" s="1"/>
  <c r="H585" i="2" a="1"/>
  <c r="H585" i="2" s="1"/>
  <c r="H586" i="2" a="1"/>
  <c r="H586" i="2"/>
  <c r="H587" i="2" a="1"/>
  <c r="H587" i="2" s="1"/>
  <c r="H588" i="2" a="1"/>
  <c r="H588" i="2" s="1"/>
  <c r="H589" i="2" a="1"/>
  <c r="H589" i="2" s="1"/>
  <c r="H590" i="2" a="1"/>
  <c r="H590" i="2"/>
  <c r="H591" i="2" a="1"/>
  <c r="H591" i="2" s="1"/>
  <c r="H592" i="2" a="1"/>
  <c r="H592" i="2" s="1"/>
  <c r="H593" i="2" a="1"/>
  <c r="H593" i="2" s="1"/>
  <c r="H594" i="2" a="1"/>
  <c r="H594" i="2"/>
  <c r="H595" i="2" a="1"/>
  <c r="H595" i="2" s="1"/>
  <c r="H596" i="2" a="1"/>
  <c r="H596" i="2" s="1"/>
  <c r="H597" i="2" a="1"/>
  <c r="H597" i="2" s="1"/>
  <c r="H598" i="2" a="1"/>
  <c r="H598" i="2"/>
  <c r="H599" i="2" a="1"/>
  <c r="H599" i="2" s="1"/>
  <c r="H600" i="2" a="1"/>
  <c r="H600" i="2" s="1"/>
  <c r="H508" i="2" a="1"/>
  <c r="H508" i="2" s="1"/>
  <c r="H509" i="2" a="1"/>
  <c r="H509" i="2" s="1"/>
  <c r="H510" i="2" a="1"/>
  <c r="H510" i="2" s="1"/>
  <c r="H511" i="2" a="1"/>
  <c r="H511" i="2"/>
  <c r="H512" i="2" a="1"/>
  <c r="H512" i="2" s="1"/>
  <c r="H513" i="2" a="1"/>
  <c r="H513" i="2" s="1"/>
  <c r="H514" i="2" a="1"/>
  <c r="H514" i="2" s="1"/>
  <c r="H515" i="2" a="1"/>
  <c r="H515"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509" i="2"/>
  <c r="G510" i="2"/>
  <c r="G511" i="2"/>
  <c r="G512"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509" i="2"/>
  <c r="F510" i="2"/>
  <c r="F511" i="2"/>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12" i="26"/>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9" i="33"/>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9" i="27"/>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9" i="2"/>
  <c r="E586" i="26" l="1"/>
  <c r="F586" i="26" s="1"/>
  <c r="D583" i="27" s="1"/>
  <c r="E518" i="26"/>
  <c r="F518" i="26" s="1"/>
  <c r="D515" i="27" s="1"/>
  <c r="E538" i="26"/>
  <c r="F538" i="26" s="1"/>
  <c r="D535" i="27" s="1"/>
  <c r="E599" i="26"/>
  <c r="F599" i="26" s="1"/>
  <c r="D596" i="27" s="1"/>
  <c r="E583" i="26"/>
  <c r="F583" i="26" s="1"/>
  <c r="D580" i="27" s="1"/>
  <c r="E567" i="26"/>
  <c r="F567" i="26" s="1"/>
  <c r="D564" i="27" s="1"/>
  <c r="E551" i="26"/>
  <c r="F551" i="26" s="1"/>
  <c r="D548" i="27" s="1"/>
  <c r="E535" i="26"/>
  <c r="F535" i="26" s="1"/>
  <c r="D532" i="27" s="1"/>
  <c r="E519" i="26"/>
  <c r="F519" i="26" s="1"/>
  <c r="D516" i="27" s="1"/>
  <c r="E603" i="26"/>
  <c r="F603" i="26" s="1"/>
  <c r="D600" i="27" s="1"/>
  <c r="E581" i="26"/>
  <c r="F581" i="26" s="1"/>
  <c r="D578" i="27" s="1"/>
  <c r="E517" i="26"/>
  <c r="F517" i="26" s="1"/>
  <c r="D514" i="27" s="1"/>
  <c r="E513" i="26"/>
  <c r="F513" i="26" s="1"/>
  <c r="D510" i="27" s="1"/>
  <c r="E561" i="26"/>
  <c r="F561" i="26" s="1"/>
  <c r="D558" i="27" s="1"/>
  <c r="N525" i="33"/>
  <c r="Q594" i="33"/>
  <c r="C597" i="26" s="1"/>
  <c r="E597" i="26" s="1"/>
  <c r="F597" i="26" s="1"/>
  <c r="D594" i="27" s="1"/>
  <c r="H594" i="33"/>
  <c r="R593" i="33"/>
  <c r="Q586" i="33"/>
  <c r="C589" i="26" s="1"/>
  <c r="E589" i="26" s="1"/>
  <c r="F589" i="26" s="1"/>
  <c r="D586" i="27" s="1"/>
  <c r="H586" i="33"/>
  <c r="R585" i="33"/>
  <c r="Q578" i="33"/>
  <c r="C581" i="26" s="1"/>
  <c r="H578" i="33"/>
  <c r="R577" i="33"/>
  <c r="K575" i="33"/>
  <c r="Q570" i="33"/>
  <c r="C573" i="26" s="1"/>
  <c r="E573" i="26" s="1"/>
  <c r="F573" i="26" s="1"/>
  <c r="D570" i="27" s="1"/>
  <c r="H570" i="33"/>
  <c r="R569" i="33"/>
  <c r="Q562" i="33"/>
  <c r="C565" i="26" s="1"/>
  <c r="E565" i="26" s="1"/>
  <c r="F565" i="26" s="1"/>
  <c r="D562" i="27" s="1"/>
  <c r="H562" i="33"/>
  <c r="R561" i="33"/>
  <c r="Q554" i="33"/>
  <c r="C557" i="26" s="1"/>
  <c r="E557" i="26" s="1"/>
  <c r="F557" i="26" s="1"/>
  <c r="D554" i="27" s="1"/>
  <c r="H554" i="33"/>
  <c r="R553" i="33"/>
  <c r="Q546" i="33"/>
  <c r="C549" i="26" s="1"/>
  <c r="E549" i="26" s="1"/>
  <c r="F549" i="26" s="1"/>
  <c r="D546" i="27" s="1"/>
  <c r="H546" i="33"/>
  <c r="R545" i="33"/>
  <c r="Q538" i="33"/>
  <c r="C541" i="26" s="1"/>
  <c r="E541" i="26" s="1"/>
  <c r="F541" i="26" s="1"/>
  <c r="D538" i="27" s="1"/>
  <c r="H538" i="33"/>
  <c r="R537" i="33"/>
  <c r="Q530" i="33"/>
  <c r="C533" i="26" s="1"/>
  <c r="E533" i="26" s="1"/>
  <c r="F533" i="26" s="1"/>
  <c r="D530" i="27" s="1"/>
  <c r="H530" i="33"/>
  <c r="R529" i="33"/>
  <c r="Q522" i="33"/>
  <c r="C525" i="26" s="1"/>
  <c r="E525" i="26" s="1"/>
  <c r="F525" i="26" s="1"/>
  <c r="D522" i="27" s="1"/>
  <c r="H522" i="33"/>
  <c r="R521" i="33"/>
  <c r="N597" i="33"/>
  <c r="N541" i="33"/>
  <c r="K598" i="33"/>
  <c r="Q593" i="33"/>
  <c r="C596" i="26" s="1"/>
  <c r="E596" i="26" s="1"/>
  <c r="F596" i="26" s="1"/>
  <c r="D593" i="27" s="1"/>
  <c r="H593" i="33"/>
  <c r="K590" i="33"/>
  <c r="Q585" i="33"/>
  <c r="C588" i="26" s="1"/>
  <c r="E588" i="26" s="1"/>
  <c r="F588" i="26" s="1"/>
  <c r="D585" i="27" s="1"/>
  <c r="H585" i="33"/>
  <c r="K582" i="33"/>
  <c r="Q577" i="33"/>
  <c r="C580" i="26" s="1"/>
  <c r="E580" i="26" s="1"/>
  <c r="F580" i="26" s="1"/>
  <c r="D577" i="27" s="1"/>
  <c r="H577" i="33"/>
  <c r="K574" i="33"/>
  <c r="Q569" i="33"/>
  <c r="C572" i="26" s="1"/>
  <c r="E572" i="26" s="1"/>
  <c r="F572" i="26" s="1"/>
  <c r="D569" i="27" s="1"/>
  <c r="H569" i="33"/>
  <c r="R568" i="33"/>
  <c r="K566" i="33"/>
  <c r="Q561" i="33"/>
  <c r="C564" i="26" s="1"/>
  <c r="E564" i="26" s="1"/>
  <c r="F564" i="26" s="1"/>
  <c r="D561" i="27" s="1"/>
  <c r="H561" i="33"/>
  <c r="R560" i="33"/>
  <c r="K558" i="33"/>
  <c r="Q553" i="33"/>
  <c r="C556" i="26" s="1"/>
  <c r="E556" i="26" s="1"/>
  <c r="F556" i="26" s="1"/>
  <c r="D553" i="27" s="1"/>
  <c r="H553" i="33"/>
  <c r="R552" i="33"/>
  <c r="K550" i="33"/>
  <c r="Q545" i="33"/>
  <c r="C548" i="26" s="1"/>
  <c r="E548" i="26" s="1"/>
  <c r="F548" i="26" s="1"/>
  <c r="D545" i="27" s="1"/>
  <c r="H545" i="33"/>
  <c r="R544" i="33"/>
  <c r="K542" i="33"/>
  <c r="Q537" i="33"/>
  <c r="C540" i="26" s="1"/>
  <c r="E540" i="26" s="1"/>
  <c r="F540" i="26" s="1"/>
  <c r="D537" i="27" s="1"/>
  <c r="H537" i="33"/>
  <c r="R536" i="33"/>
  <c r="K534" i="33"/>
  <c r="Q529" i="33"/>
  <c r="C532" i="26" s="1"/>
  <c r="E532" i="26" s="1"/>
  <c r="F532" i="26" s="1"/>
  <c r="D529" i="27" s="1"/>
  <c r="H529" i="33"/>
  <c r="R528" i="33"/>
  <c r="K526" i="33"/>
  <c r="Q521" i="33"/>
  <c r="C524" i="26" s="1"/>
  <c r="E524" i="26" s="1"/>
  <c r="F524" i="26" s="1"/>
  <c r="D521" i="27" s="1"/>
  <c r="H521" i="33"/>
  <c r="R520" i="33"/>
  <c r="K518" i="33"/>
  <c r="N589" i="33"/>
  <c r="N581" i="33"/>
  <c r="N565" i="33"/>
  <c r="N557" i="33"/>
  <c r="K597" i="33"/>
  <c r="K589" i="33"/>
  <c r="K581" i="33"/>
  <c r="K573" i="33"/>
  <c r="K565" i="33"/>
  <c r="Q560" i="33"/>
  <c r="C563" i="26" s="1"/>
  <c r="E563" i="26" s="1"/>
  <c r="F563" i="26" s="1"/>
  <c r="D560" i="27" s="1"/>
  <c r="K557" i="33"/>
  <c r="Q552" i="33"/>
  <c r="C555" i="26" s="1"/>
  <c r="E555" i="26" s="1"/>
  <c r="F555" i="26" s="1"/>
  <c r="D552" i="27" s="1"/>
  <c r="K549" i="33"/>
  <c r="Q544" i="33"/>
  <c r="C547" i="26" s="1"/>
  <c r="E547" i="26" s="1"/>
  <c r="F547" i="26" s="1"/>
  <c r="D544" i="27" s="1"/>
  <c r="K541" i="33"/>
  <c r="Q536" i="33"/>
  <c r="C539" i="26" s="1"/>
  <c r="E539" i="26" s="1"/>
  <c r="F539" i="26" s="1"/>
  <c r="D536" i="27" s="1"/>
  <c r="K533" i="33"/>
  <c r="Q528" i="33"/>
  <c r="C531" i="26" s="1"/>
  <c r="E531" i="26" s="1"/>
  <c r="F531" i="26" s="1"/>
  <c r="D528" i="27" s="1"/>
  <c r="K525" i="33"/>
  <c r="Q520" i="33"/>
  <c r="C523" i="26" s="1"/>
  <c r="E523" i="26" s="1"/>
  <c r="F523" i="26" s="1"/>
  <c r="D520" i="27" s="1"/>
  <c r="K517" i="33"/>
  <c r="R598" i="33"/>
  <c r="R590" i="33"/>
  <c r="R582" i="33"/>
  <c r="R574" i="33"/>
  <c r="R566" i="33"/>
  <c r="R558" i="33"/>
  <c r="R550" i="33"/>
  <c r="R542" i="33"/>
  <c r="R534" i="33"/>
  <c r="R526" i="33"/>
  <c r="R518" i="33"/>
  <c r="N549" i="33"/>
  <c r="Q598" i="33"/>
  <c r="C601" i="26" s="1"/>
  <c r="E601" i="26" s="1"/>
  <c r="F601" i="26" s="1"/>
  <c r="D598" i="27" s="1"/>
  <c r="H598" i="33"/>
  <c r="R597" i="33"/>
  <c r="Q590" i="33"/>
  <c r="C593" i="26" s="1"/>
  <c r="E593" i="26" s="1"/>
  <c r="F593" i="26" s="1"/>
  <c r="D590" i="27" s="1"/>
  <c r="H590" i="33"/>
  <c r="R589" i="33"/>
  <c r="Q582" i="33"/>
  <c r="C585" i="26" s="1"/>
  <c r="E585" i="26" s="1"/>
  <c r="F585" i="26" s="1"/>
  <c r="D582" i="27" s="1"/>
  <c r="H582" i="33"/>
  <c r="R581" i="33"/>
  <c r="Q574" i="33"/>
  <c r="C577" i="26" s="1"/>
  <c r="E577" i="26" s="1"/>
  <c r="F577" i="26" s="1"/>
  <c r="D574" i="27" s="1"/>
  <c r="H574" i="33"/>
  <c r="R573" i="33"/>
  <c r="Q566" i="33"/>
  <c r="C569" i="26" s="1"/>
  <c r="E569" i="26" s="1"/>
  <c r="F569" i="26" s="1"/>
  <c r="D566" i="27" s="1"/>
  <c r="H566" i="33"/>
  <c r="R565" i="33"/>
  <c r="Q558" i="33"/>
  <c r="C561" i="26" s="1"/>
  <c r="H558" i="33"/>
  <c r="R557" i="33"/>
  <c r="Q550" i="33"/>
  <c r="C553" i="26" s="1"/>
  <c r="E553" i="26" s="1"/>
  <c r="F553" i="26" s="1"/>
  <c r="D550" i="27" s="1"/>
  <c r="H550" i="33"/>
  <c r="R549" i="33"/>
  <c r="Q542" i="33"/>
  <c r="C545" i="26" s="1"/>
  <c r="E545" i="26" s="1"/>
  <c r="F545" i="26" s="1"/>
  <c r="D542" i="27" s="1"/>
  <c r="H542" i="33"/>
  <c r="R541" i="33"/>
  <c r="Q534" i="33"/>
  <c r="C537" i="26" s="1"/>
  <c r="E537" i="26" s="1"/>
  <c r="F537" i="26" s="1"/>
  <c r="D534" i="27" s="1"/>
  <c r="H534" i="33"/>
  <c r="R533" i="33"/>
  <c r="Q526" i="33"/>
  <c r="C529" i="26" s="1"/>
  <c r="E529" i="26" s="1"/>
  <c r="F529" i="26" s="1"/>
  <c r="D526" i="27" s="1"/>
  <c r="H526" i="33"/>
  <c r="R525" i="33"/>
  <c r="Q518" i="33"/>
  <c r="C521" i="26" s="1"/>
  <c r="E521" i="26" s="1"/>
  <c r="F521" i="26" s="1"/>
  <c r="D518" i="27" s="1"/>
  <c r="H518" i="33"/>
  <c r="R517" i="33"/>
  <c r="Q597" i="33"/>
  <c r="C600" i="26" s="1"/>
  <c r="E600" i="26" s="1"/>
  <c r="F600" i="26" s="1"/>
  <c r="D597" i="27" s="1"/>
  <c r="H597" i="33"/>
  <c r="Q589" i="33"/>
  <c r="C592" i="26" s="1"/>
  <c r="E592" i="26" s="1"/>
  <c r="F592" i="26" s="1"/>
  <c r="D589" i="27" s="1"/>
  <c r="H589" i="33"/>
  <c r="Q581" i="33"/>
  <c r="C584" i="26" s="1"/>
  <c r="E584" i="26" s="1"/>
  <c r="F584" i="26" s="1"/>
  <c r="D581" i="27" s="1"/>
  <c r="H581" i="33"/>
  <c r="Q573" i="33"/>
  <c r="C576" i="26" s="1"/>
  <c r="E576" i="26" s="1"/>
  <c r="F576" i="26" s="1"/>
  <c r="D573" i="27" s="1"/>
  <c r="H573" i="33"/>
  <c r="Q565" i="33"/>
  <c r="C568" i="26" s="1"/>
  <c r="E568" i="26" s="1"/>
  <c r="F568" i="26" s="1"/>
  <c r="D565" i="27" s="1"/>
  <c r="H565" i="33"/>
  <c r="Q557" i="33"/>
  <c r="C560" i="26" s="1"/>
  <c r="E560" i="26" s="1"/>
  <c r="F560" i="26" s="1"/>
  <c r="D557" i="27" s="1"/>
  <c r="H557" i="33"/>
  <c r="Q549" i="33"/>
  <c r="C552" i="26" s="1"/>
  <c r="E552" i="26" s="1"/>
  <c r="F552" i="26" s="1"/>
  <c r="D549" i="27" s="1"/>
  <c r="H549" i="33"/>
  <c r="Q541" i="33"/>
  <c r="C544" i="26" s="1"/>
  <c r="E544" i="26" s="1"/>
  <c r="F544" i="26" s="1"/>
  <c r="D541" i="27" s="1"/>
  <c r="H541" i="33"/>
  <c r="Q533" i="33"/>
  <c r="C536" i="26" s="1"/>
  <c r="E536" i="26" s="1"/>
  <c r="F536" i="26" s="1"/>
  <c r="D533" i="27" s="1"/>
  <c r="H533" i="33"/>
  <c r="R532" i="33"/>
  <c r="Q525" i="33"/>
  <c r="C528" i="26" s="1"/>
  <c r="E528" i="26" s="1"/>
  <c r="F528" i="26" s="1"/>
  <c r="D525" i="27" s="1"/>
  <c r="H525" i="33"/>
  <c r="R524" i="33"/>
  <c r="Q517" i="33"/>
  <c r="C520" i="26" s="1"/>
  <c r="E520" i="26" s="1"/>
  <c r="F520" i="26" s="1"/>
  <c r="D517" i="27" s="1"/>
  <c r="H517" i="33"/>
  <c r="R516" i="33"/>
  <c r="N517" i="33"/>
  <c r="K513" i="33"/>
  <c r="Q508" i="33"/>
  <c r="C511" i="26" s="1"/>
  <c r="E511" i="26" s="1"/>
  <c r="F511" i="26" s="1"/>
  <c r="H508" i="33"/>
  <c r="R513" i="33"/>
  <c r="N509" i="33"/>
  <c r="Q513" i="33"/>
  <c r="C516" i="26" s="1"/>
  <c r="E516" i="26" s="1"/>
  <c r="F516" i="26" s="1"/>
  <c r="D513" i="27" s="1"/>
  <c r="H513" i="33"/>
  <c r="Q512" i="33"/>
  <c r="C515" i="26" s="1"/>
  <c r="E515" i="26" s="1"/>
  <c r="F515" i="26" s="1"/>
  <c r="D512" i="27" s="1"/>
  <c r="K509" i="33"/>
  <c r="R509" i="33"/>
  <c r="Q509" i="33"/>
  <c r="C512" i="26" s="1"/>
  <c r="E512" i="26" s="1"/>
  <c r="F512" i="26" s="1"/>
  <c r="R508" i="33"/>
  <c r="A8" i="27"/>
  <c r="C8" i="27"/>
  <c r="M8" i="33"/>
  <c r="J8" i="33"/>
  <c r="L8" i="33" l="1"/>
  <c r="K8" i="33"/>
  <c r="N8" i="33"/>
  <c r="O8" i="33"/>
  <c r="H9" i="2" a="1"/>
  <c r="H9" i="2" s="1"/>
  <c r="J9" i="2"/>
  <c r="H10" i="2" a="1"/>
  <c r="H10" i="2" s="1"/>
  <c r="J10" i="2"/>
  <c r="H11" i="2" a="1"/>
  <c r="H11" i="2" s="1"/>
  <c r="J11" i="2"/>
  <c r="H12" i="2" a="1"/>
  <c r="H12" i="2" s="1"/>
  <c r="J12" i="2"/>
  <c r="H13" i="2" a="1"/>
  <c r="H13" i="2" s="1"/>
  <c r="J13" i="2"/>
  <c r="H14" i="2" a="1"/>
  <c r="H14" i="2" s="1"/>
  <c r="Q8" i="33" l="1"/>
  <c r="H8" i="2" a="1"/>
  <c r="H8" i="2" s="1"/>
  <c r="D8" i="33" s="1"/>
  <c r="H15" i="2" a="1"/>
  <c r="H15" i="2" s="1"/>
  <c r="D15" i="33" s="1"/>
  <c r="H16" i="2" a="1"/>
  <c r="H16" i="2" s="1"/>
  <c r="D16" i="33" s="1"/>
  <c r="H17" i="2" a="1"/>
  <c r="H17" i="2" s="1"/>
  <c r="D17" i="33" s="1"/>
  <c r="H18" i="2" a="1"/>
  <c r="H18" i="2" s="1"/>
  <c r="D18" i="33" s="1"/>
  <c r="H19" i="2" a="1"/>
  <c r="H19" i="2" s="1"/>
  <c r="D19" i="33" s="1"/>
  <c r="H20" i="2" a="1"/>
  <c r="H20" i="2" s="1"/>
  <c r="D20" i="33" s="1"/>
  <c r="H21" i="2" a="1"/>
  <c r="H21" i="2" s="1"/>
  <c r="D21" i="33" s="1"/>
  <c r="H22" i="2" a="1"/>
  <c r="H22" i="2" s="1"/>
  <c r="H23" i="2" a="1"/>
  <c r="H23" i="2" s="1"/>
  <c r="H24" i="2" a="1"/>
  <c r="H24" i="2" s="1"/>
  <c r="H25" i="2" a="1"/>
  <c r="H25" i="2" s="1"/>
  <c r="D25" i="33" s="1"/>
  <c r="H26" i="2" a="1"/>
  <c r="H26" i="2" s="1"/>
  <c r="D26" i="33" s="1"/>
  <c r="H27" i="2" a="1"/>
  <c r="H27" i="2" s="1"/>
  <c r="D27" i="33" s="1"/>
  <c r="H28" i="2" a="1"/>
  <c r="H28" i="2" s="1"/>
  <c r="D28" i="33" s="1"/>
  <c r="H29" i="2" a="1"/>
  <c r="H29" i="2" s="1"/>
  <c r="D29" i="33" s="1"/>
  <c r="H30" i="2" a="1"/>
  <c r="H30" i="2" s="1"/>
  <c r="D30" i="33" s="1"/>
  <c r="H31" i="2" a="1"/>
  <c r="H31" i="2" s="1"/>
  <c r="H32" i="2" a="1"/>
  <c r="H32" i="2" s="1"/>
  <c r="H33" i="2" a="1"/>
  <c r="H33" i="2" s="1"/>
  <c r="H34" i="2" a="1"/>
  <c r="H34" i="2" s="1"/>
  <c r="D34" i="33" s="1"/>
  <c r="H35" i="2" a="1"/>
  <c r="H35" i="2" s="1"/>
  <c r="D35" i="33" s="1"/>
  <c r="H36" i="2" a="1"/>
  <c r="H36" i="2" s="1"/>
  <c r="D36" i="33" s="1"/>
  <c r="H37" i="2" a="1"/>
  <c r="H37" i="2" s="1"/>
  <c r="D37" i="33" s="1"/>
  <c r="H38" i="2" a="1"/>
  <c r="H38" i="2" s="1"/>
  <c r="H39" i="2" a="1"/>
  <c r="H39" i="2" s="1"/>
  <c r="H40" i="2" a="1"/>
  <c r="H40" i="2" s="1"/>
  <c r="H41" i="2" a="1"/>
  <c r="H41" i="2" s="1"/>
  <c r="D41" i="33" s="1"/>
  <c r="H42" i="2" a="1"/>
  <c r="H42" i="2" s="1"/>
  <c r="D42" i="33" s="1"/>
  <c r="H43" i="2" a="1"/>
  <c r="H43" i="2" s="1"/>
  <c r="D43" i="33" s="1"/>
  <c r="H44" i="2" a="1"/>
  <c r="H44" i="2" s="1"/>
  <c r="D44" i="33" s="1"/>
  <c r="H45" i="2" a="1"/>
  <c r="H45" i="2" s="1"/>
  <c r="D45" i="33" s="1"/>
  <c r="H46" i="2" a="1"/>
  <c r="H46" i="2" s="1"/>
  <c r="H47" i="2" a="1"/>
  <c r="H47" i="2" s="1"/>
  <c r="D47" i="33" s="1"/>
  <c r="H48" i="2" a="1"/>
  <c r="H48" i="2" s="1"/>
  <c r="H49" i="2" a="1"/>
  <c r="H49" i="2" s="1"/>
  <c r="D49" i="33" s="1"/>
  <c r="H50" i="2" a="1"/>
  <c r="H50" i="2" s="1"/>
  <c r="D50" i="33" s="1"/>
  <c r="H51" i="2" a="1"/>
  <c r="H51" i="2" s="1"/>
  <c r="D51" i="33" s="1"/>
  <c r="H52" i="2" a="1"/>
  <c r="H52" i="2" s="1"/>
  <c r="D52" i="33" s="1"/>
  <c r="H53" i="2" a="1"/>
  <c r="H53" i="2" s="1"/>
  <c r="D53" i="33" s="1"/>
  <c r="H54" i="2" a="1"/>
  <c r="H54" i="2" s="1"/>
  <c r="H55" i="2" a="1"/>
  <c r="H55" i="2" s="1"/>
  <c r="H56" i="2" a="1"/>
  <c r="H56" i="2" s="1"/>
  <c r="H57" i="2" a="1"/>
  <c r="H57" i="2" s="1"/>
  <c r="D57" i="33" s="1"/>
  <c r="H58" i="2" a="1"/>
  <c r="H58" i="2" s="1"/>
  <c r="D58" i="33" s="1"/>
  <c r="H59" i="2" a="1"/>
  <c r="H59" i="2" s="1"/>
  <c r="D59" i="33" s="1"/>
  <c r="H60" i="2" a="1"/>
  <c r="H60" i="2" s="1"/>
  <c r="D60" i="33" s="1"/>
  <c r="H61" i="2" a="1"/>
  <c r="H61" i="2" s="1"/>
  <c r="D61" i="33" s="1"/>
  <c r="H62" i="2" a="1"/>
  <c r="H62" i="2" s="1"/>
  <c r="H63" i="2" a="1"/>
  <c r="H63" i="2" s="1"/>
  <c r="H64" i="2" a="1"/>
  <c r="H64" i="2" s="1"/>
  <c r="D64" i="33" s="1"/>
  <c r="H65" i="2" a="1"/>
  <c r="H65" i="2" s="1"/>
  <c r="D65" i="33" s="1"/>
  <c r="H66" i="2" a="1"/>
  <c r="H66" i="2" s="1"/>
  <c r="D66" i="33" s="1"/>
  <c r="H67" i="2" a="1"/>
  <c r="H67" i="2" s="1"/>
  <c r="D67" i="33" s="1"/>
  <c r="H68" i="2" a="1"/>
  <c r="H68" i="2" s="1"/>
  <c r="D68" i="33" s="1"/>
  <c r="H69" i="2" a="1"/>
  <c r="H69" i="2" s="1"/>
  <c r="D69" i="33" s="1"/>
  <c r="H70" i="2" a="1"/>
  <c r="H70" i="2" s="1"/>
  <c r="H71" i="2" a="1"/>
  <c r="H71" i="2" s="1"/>
  <c r="D71" i="33" s="1"/>
  <c r="H72" i="2" a="1"/>
  <c r="H72" i="2" s="1"/>
  <c r="D72" i="33" s="1"/>
  <c r="H73" i="2" a="1"/>
  <c r="H73" i="2" s="1"/>
  <c r="D73" i="33" s="1"/>
  <c r="H74" i="2" a="1"/>
  <c r="H74" i="2" s="1"/>
  <c r="D74" i="33" s="1"/>
  <c r="H75" i="2" a="1"/>
  <c r="H75" i="2" s="1"/>
  <c r="D75" i="33" s="1"/>
  <c r="H76" i="2" a="1"/>
  <c r="H76" i="2" s="1"/>
  <c r="D76" i="33" s="1"/>
  <c r="H77" i="2" a="1"/>
  <c r="H77" i="2" s="1"/>
  <c r="D77" i="33" s="1"/>
  <c r="H78" i="2" a="1"/>
  <c r="H78" i="2" s="1"/>
  <c r="D78" i="33" s="1"/>
  <c r="H79" i="2" a="1"/>
  <c r="H79" i="2" s="1"/>
  <c r="D79" i="33" s="1"/>
  <c r="H80" i="2" a="1"/>
  <c r="H80" i="2" s="1"/>
  <c r="D80" i="33" s="1"/>
  <c r="H81" i="2" a="1"/>
  <c r="H81" i="2" s="1"/>
  <c r="D81" i="33" s="1"/>
  <c r="H82" i="2" a="1"/>
  <c r="H82" i="2" s="1"/>
  <c r="D82" i="33" s="1"/>
  <c r="H83" i="2" a="1"/>
  <c r="H83" i="2" s="1"/>
  <c r="D83" i="33" s="1"/>
  <c r="H84" i="2" a="1"/>
  <c r="H84" i="2" s="1"/>
  <c r="D84" i="33" s="1"/>
  <c r="H85" i="2" a="1"/>
  <c r="H85" i="2" s="1"/>
  <c r="D85" i="33" s="1"/>
  <c r="H86" i="2" a="1"/>
  <c r="H86" i="2" s="1"/>
  <c r="H87" i="2" a="1"/>
  <c r="H87" i="2" s="1"/>
  <c r="D87" i="33" s="1"/>
  <c r="H88" i="2" a="1"/>
  <c r="H88" i="2" s="1"/>
  <c r="H89" i="2" a="1"/>
  <c r="H89" i="2" s="1"/>
  <c r="D89" i="33" s="1"/>
  <c r="H90" i="2" a="1"/>
  <c r="H90" i="2" s="1"/>
  <c r="D90" i="33" s="1"/>
  <c r="H91" i="2" a="1"/>
  <c r="H91" i="2" s="1"/>
  <c r="D91" i="33" s="1"/>
  <c r="H92" i="2" a="1"/>
  <c r="H92" i="2" s="1"/>
  <c r="D92" i="33" s="1"/>
  <c r="H93" i="2" a="1"/>
  <c r="H93" i="2" s="1"/>
  <c r="D93" i="33" s="1"/>
  <c r="H94" i="2" a="1"/>
  <c r="H94" i="2" s="1"/>
  <c r="H95" i="2" a="1"/>
  <c r="H95" i="2" s="1"/>
  <c r="D95" i="33" s="1"/>
  <c r="H96" i="2" a="1"/>
  <c r="H96" i="2" s="1"/>
  <c r="D96" i="33" s="1"/>
  <c r="H97" i="2" a="1"/>
  <c r="H97" i="2" s="1"/>
  <c r="D97" i="33" s="1"/>
  <c r="H98" i="2" a="1"/>
  <c r="H98" i="2" s="1"/>
  <c r="D98" i="33" s="1"/>
  <c r="H99" i="2" a="1"/>
  <c r="H99" i="2" s="1"/>
  <c r="D99" i="33" s="1"/>
  <c r="H100" i="2" a="1"/>
  <c r="H100" i="2" s="1"/>
  <c r="D100" i="33" s="1"/>
  <c r="H101" i="2" a="1"/>
  <c r="H101" i="2" s="1"/>
  <c r="D101" i="33" s="1"/>
  <c r="H102" i="2" a="1"/>
  <c r="H102" i="2" s="1"/>
  <c r="D102" i="33" s="1"/>
  <c r="H103" i="2" a="1"/>
  <c r="H103" i="2" s="1"/>
  <c r="D103" i="33" s="1"/>
  <c r="H104" i="2" a="1"/>
  <c r="H104" i="2" s="1"/>
  <c r="D104" i="33" s="1"/>
  <c r="H105" i="2" a="1"/>
  <c r="H105" i="2" s="1"/>
  <c r="D105" i="33" s="1"/>
  <c r="H106" i="2" a="1"/>
  <c r="H106" i="2" s="1"/>
  <c r="D106" i="33" s="1"/>
  <c r="H107" i="2" a="1"/>
  <c r="H107" i="2" s="1"/>
  <c r="D107" i="33" s="1"/>
  <c r="H108" i="2" a="1"/>
  <c r="H108" i="2" s="1"/>
  <c r="D108" i="33" s="1"/>
  <c r="H109" i="2" a="1"/>
  <c r="H109" i="2" s="1"/>
  <c r="D109" i="33" s="1"/>
  <c r="H110" i="2" a="1"/>
  <c r="H110" i="2" s="1"/>
  <c r="H111" i="2" a="1"/>
  <c r="H111" i="2" s="1"/>
  <c r="D111" i="33" s="1"/>
  <c r="H112" i="2" a="1"/>
  <c r="H112" i="2" s="1"/>
  <c r="D112" i="33" s="1"/>
  <c r="H113" i="2" a="1"/>
  <c r="H113" i="2" s="1"/>
  <c r="D113" i="33" s="1"/>
  <c r="H114" i="2" a="1"/>
  <c r="H114" i="2" s="1"/>
  <c r="D114" i="33" s="1"/>
  <c r="H115" i="2" a="1"/>
  <c r="H115" i="2" s="1"/>
  <c r="D115" i="33" s="1"/>
  <c r="H116" i="2" a="1"/>
  <c r="H116" i="2" s="1"/>
  <c r="D116" i="33" s="1"/>
  <c r="H117" i="2" a="1"/>
  <c r="H117" i="2" s="1"/>
  <c r="D117" i="33" s="1"/>
  <c r="H118" i="2" a="1"/>
  <c r="H118" i="2" s="1"/>
  <c r="H119" i="2" a="1"/>
  <c r="H119" i="2" s="1"/>
  <c r="D119" i="33" s="1"/>
  <c r="H120" i="2" a="1"/>
  <c r="H120" i="2" s="1"/>
  <c r="D120" i="33" s="1"/>
  <c r="H121" i="2" a="1"/>
  <c r="H121" i="2" s="1"/>
  <c r="D121" i="33" s="1"/>
  <c r="H122" i="2" a="1"/>
  <c r="H122" i="2" s="1"/>
  <c r="D122" i="33" s="1"/>
  <c r="H123" i="2" a="1"/>
  <c r="H123" i="2" s="1"/>
  <c r="D123" i="33" s="1"/>
  <c r="H124" i="2" a="1"/>
  <c r="H124" i="2" s="1"/>
  <c r="D124" i="33" s="1"/>
  <c r="H125" i="2" a="1"/>
  <c r="H125" i="2" s="1"/>
  <c r="D125" i="33" s="1"/>
  <c r="H126" i="2" a="1"/>
  <c r="H126" i="2" s="1"/>
  <c r="D126" i="33" s="1"/>
  <c r="H127" i="2" a="1"/>
  <c r="H127" i="2" s="1"/>
  <c r="D127" i="33" s="1"/>
  <c r="H128" i="2" a="1"/>
  <c r="H128" i="2" s="1"/>
  <c r="D128" i="33" s="1"/>
  <c r="H129" i="2" a="1"/>
  <c r="H129" i="2" s="1"/>
  <c r="D129" i="33" s="1"/>
  <c r="H130" i="2" a="1"/>
  <c r="H130" i="2" s="1"/>
  <c r="D130" i="33" s="1"/>
  <c r="H131" i="2" a="1"/>
  <c r="H131" i="2" s="1"/>
  <c r="D131" i="33" s="1"/>
  <c r="H132" i="2" a="1"/>
  <c r="H132" i="2" s="1"/>
  <c r="D132" i="33" s="1"/>
  <c r="H133" i="2" a="1"/>
  <c r="H133" i="2" s="1"/>
  <c r="D133" i="33" s="1"/>
  <c r="H134" i="2" a="1"/>
  <c r="H134" i="2" s="1"/>
  <c r="H135" i="2" a="1"/>
  <c r="H135" i="2" s="1"/>
  <c r="D135" i="33" s="1"/>
  <c r="H136" i="2" a="1"/>
  <c r="H136" i="2" s="1"/>
  <c r="D136" i="33" s="1"/>
  <c r="H137" i="2" a="1"/>
  <c r="H137" i="2" s="1"/>
  <c r="D137" i="33" s="1"/>
  <c r="H138" i="2" a="1"/>
  <c r="H138" i="2" s="1"/>
  <c r="D138" i="33" s="1"/>
  <c r="H139" i="2" a="1"/>
  <c r="H139" i="2" s="1"/>
  <c r="D139" i="33" s="1"/>
  <c r="H140" i="2" a="1"/>
  <c r="H140" i="2" s="1"/>
  <c r="D140" i="33" s="1"/>
  <c r="H141" i="2" a="1"/>
  <c r="H141" i="2" s="1"/>
  <c r="D141" i="33" s="1"/>
  <c r="H142" i="2" a="1"/>
  <c r="H142" i="2" s="1"/>
  <c r="H143" i="2" a="1"/>
  <c r="H143" i="2" s="1"/>
  <c r="D143" i="33" s="1"/>
  <c r="H144" i="2" a="1"/>
  <c r="H144" i="2" s="1"/>
  <c r="D144" i="33" s="1"/>
  <c r="H145" i="2" a="1"/>
  <c r="H145" i="2" s="1"/>
  <c r="D145" i="33" s="1"/>
  <c r="H146" i="2" a="1"/>
  <c r="H146" i="2" s="1"/>
  <c r="D146" i="33" s="1"/>
  <c r="H147" i="2" a="1"/>
  <c r="H147" i="2" s="1"/>
  <c r="D147" i="33" s="1"/>
  <c r="H148" i="2" a="1"/>
  <c r="H148" i="2" s="1"/>
  <c r="D148" i="33" s="1"/>
  <c r="H149" i="2" a="1"/>
  <c r="H149" i="2" s="1"/>
  <c r="D149" i="33" s="1"/>
  <c r="H150" i="2" a="1"/>
  <c r="H150" i="2" s="1"/>
  <c r="H151" i="2" a="1"/>
  <c r="H151" i="2" s="1"/>
  <c r="D151" i="33" s="1"/>
  <c r="H152" i="2" a="1"/>
  <c r="H152" i="2" s="1"/>
  <c r="H153" i="2" a="1"/>
  <c r="H153" i="2" s="1"/>
  <c r="D153" i="33" s="1"/>
  <c r="H154" i="2" a="1"/>
  <c r="H154" i="2" s="1"/>
  <c r="D154" i="33" s="1"/>
  <c r="H155" i="2" a="1"/>
  <c r="H155" i="2" s="1"/>
  <c r="D155" i="33" s="1"/>
  <c r="H156" i="2" a="1"/>
  <c r="H156" i="2" s="1"/>
  <c r="D156" i="33" s="1"/>
  <c r="H157" i="2" a="1"/>
  <c r="H157" i="2" s="1"/>
  <c r="D157" i="33" s="1"/>
  <c r="H158" i="2" a="1"/>
  <c r="H158" i="2" s="1"/>
  <c r="D158" i="33" s="1"/>
  <c r="H159" i="2" a="1"/>
  <c r="H159" i="2" s="1"/>
  <c r="H160" i="2" a="1"/>
  <c r="H160" i="2" s="1"/>
  <c r="D160" i="33" s="1"/>
  <c r="H161" i="2" a="1"/>
  <c r="H161" i="2" s="1"/>
  <c r="D161" i="33" s="1"/>
  <c r="H162" i="2" a="1"/>
  <c r="H162" i="2" s="1"/>
  <c r="D162" i="33" s="1"/>
  <c r="H163" i="2" a="1"/>
  <c r="H163" i="2" s="1"/>
  <c r="D163" i="33" s="1"/>
  <c r="H164" i="2" a="1"/>
  <c r="H164" i="2" s="1"/>
  <c r="D164" i="33" s="1"/>
  <c r="H165" i="2" a="1"/>
  <c r="H165" i="2" s="1"/>
  <c r="D165" i="33" s="1"/>
  <c r="H166" i="2" a="1"/>
  <c r="H166" i="2" s="1"/>
  <c r="H167" i="2" a="1"/>
  <c r="H167" i="2" s="1"/>
  <c r="D167" i="33" s="1"/>
  <c r="H168" i="2" a="1"/>
  <c r="H168" i="2" s="1"/>
  <c r="D168" i="33" s="1"/>
  <c r="H169" i="2" a="1"/>
  <c r="H169" i="2" s="1"/>
  <c r="D169" i="33" s="1"/>
  <c r="H170" i="2" a="1"/>
  <c r="H170" i="2" s="1"/>
  <c r="D170" i="33" s="1"/>
  <c r="H171" i="2" a="1"/>
  <c r="H171" i="2" s="1"/>
  <c r="D171" i="33" s="1"/>
  <c r="H172" i="2" a="1"/>
  <c r="H172" i="2" s="1"/>
  <c r="D172" i="33" s="1"/>
  <c r="H173" i="2" a="1"/>
  <c r="H173" i="2" s="1"/>
  <c r="D173" i="33" s="1"/>
  <c r="H174" i="2" a="1"/>
  <c r="H174" i="2" s="1"/>
  <c r="D174" i="33" s="1"/>
  <c r="H175" i="2" a="1"/>
  <c r="H175" i="2" s="1"/>
  <c r="D175" i="33" s="1"/>
  <c r="H176" i="2" a="1"/>
  <c r="H176" i="2" s="1"/>
  <c r="D176" i="33" s="1"/>
  <c r="H177" i="2" a="1"/>
  <c r="H177" i="2" s="1"/>
  <c r="D177" i="33" s="1"/>
  <c r="H178" i="2" a="1"/>
  <c r="H178" i="2" s="1"/>
  <c r="D178" i="33" s="1"/>
  <c r="H179" i="2" a="1"/>
  <c r="H179" i="2" s="1"/>
  <c r="D179" i="33" s="1"/>
  <c r="H180" i="2" a="1"/>
  <c r="H180" i="2" s="1"/>
  <c r="D180" i="33" s="1"/>
  <c r="H181" i="2" a="1"/>
  <c r="H181" i="2" s="1"/>
  <c r="D181" i="33" s="1"/>
  <c r="H182" i="2" a="1"/>
  <c r="H182" i="2" s="1"/>
  <c r="D182" i="33" s="1"/>
  <c r="H183" i="2" a="1"/>
  <c r="H183" i="2" s="1"/>
  <c r="D183" i="33" s="1"/>
  <c r="H184" i="2" a="1"/>
  <c r="H184" i="2" s="1"/>
  <c r="D184" i="33" s="1"/>
  <c r="H185" i="2" a="1"/>
  <c r="H185" i="2" s="1"/>
  <c r="D185" i="33" s="1"/>
  <c r="H186" i="2" a="1"/>
  <c r="H186" i="2" s="1"/>
  <c r="D186" i="33" s="1"/>
  <c r="H187" i="2" a="1"/>
  <c r="H187" i="2" s="1"/>
  <c r="D187" i="33" s="1"/>
  <c r="H188" i="2" a="1"/>
  <c r="H188" i="2" s="1"/>
  <c r="D188" i="33" s="1"/>
  <c r="H189" i="2" a="1"/>
  <c r="H189" i="2" s="1"/>
  <c r="D189" i="33" s="1"/>
  <c r="H190" i="2" a="1"/>
  <c r="H190" i="2" s="1"/>
  <c r="D190" i="33" s="1"/>
  <c r="H191" i="2" a="1"/>
  <c r="H191" i="2" s="1"/>
  <c r="D191" i="33" s="1"/>
  <c r="H192" i="2" a="1"/>
  <c r="H192" i="2" s="1"/>
  <c r="D192" i="33" s="1"/>
  <c r="H193" i="2" a="1"/>
  <c r="H193" i="2" s="1"/>
  <c r="D193" i="33" s="1"/>
  <c r="H194" i="2" a="1"/>
  <c r="H194" i="2" s="1"/>
  <c r="D194" i="33" s="1"/>
  <c r="H195" i="2" a="1"/>
  <c r="H195" i="2" s="1"/>
  <c r="D195" i="33" s="1"/>
  <c r="H196" i="2" a="1"/>
  <c r="H196" i="2" s="1"/>
  <c r="D196" i="33" s="1"/>
  <c r="H197" i="2" a="1"/>
  <c r="H197" i="2" s="1"/>
  <c r="D197" i="33" s="1"/>
  <c r="H198" i="2" a="1"/>
  <c r="H198" i="2" s="1"/>
  <c r="H199" i="2" a="1"/>
  <c r="H199" i="2" s="1"/>
  <c r="D199" i="33" s="1"/>
  <c r="H200" i="2" a="1"/>
  <c r="H200" i="2" s="1"/>
  <c r="D200" i="33" s="1"/>
  <c r="H201" i="2" a="1"/>
  <c r="H201" i="2" s="1"/>
  <c r="D201" i="33" s="1"/>
  <c r="H202" i="2" a="1"/>
  <c r="H202" i="2" s="1"/>
  <c r="D202" i="33" s="1"/>
  <c r="H203" i="2" a="1"/>
  <c r="H203" i="2" s="1"/>
  <c r="D203" i="33" s="1"/>
  <c r="H204" i="2" a="1"/>
  <c r="H204" i="2" s="1"/>
  <c r="D204" i="33" s="1"/>
  <c r="H205" i="2" a="1"/>
  <c r="H205" i="2" s="1"/>
  <c r="D205" i="33" s="1"/>
  <c r="H206" i="2" a="1"/>
  <c r="H206" i="2" s="1"/>
  <c r="D206" i="33" s="1"/>
  <c r="H207" i="2" a="1"/>
  <c r="H207" i="2" s="1"/>
  <c r="D207" i="33" s="1"/>
  <c r="H208" i="2" a="1"/>
  <c r="H208" i="2" s="1"/>
  <c r="D208" i="33" s="1"/>
  <c r="H209" i="2" a="1"/>
  <c r="H209" i="2" s="1"/>
  <c r="D209" i="33" s="1"/>
  <c r="H210" i="2" a="1"/>
  <c r="H210" i="2" s="1"/>
  <c r="D210" i="33" s="1"/>
  <c r="H211" i="2" a="1"/>
  <c r="H211" i="2" s="1"/>
  <c r="D211" i="33" s="1"/>
  <c r="H212" i="2" a="1"/>
  <c r="H212" i="2" s="1"/>
  <c r="D212" i="33" s="1"/>
  <c r="H213" i="2" a="1"/>
  <c r="H213" i="2" s="1"/>
  <c r="D213" i="33" s="1"/>
  <c r="H214" i="2" a="1"/>
  <c r="H214" i="2" s="1"/>
  <c r="D214" i="33" s="1"/>
  <c r="H215" i="2" a="1"/>
  <c r="H215" i="2" s="1"/>
  <c r="D215" i="33" s="1"/>
  <c r="H216" i="2" a="1"/>
  <c r="H216" i="2" s="1"/>
  <c r="H217" i="2" a="1"/>
  <c r="H217" i="2" s="1"/>
  <c r="D217" i="33" s="1"/>
  <c r="H218" i="2" a="1"/>
  <c r="H218" i="2" s="1"/>
  <c r="D218" i="33" s="1"/>
  <c r="H219" i="2" a="1"/>
  <c r="H219" i="2" s="1"/>
  <c r="D219" i="33" s="1"/>
  <c r="H220" i="2" a="1"/>
  <c r="H220" i="2" s="1"/>
  <c r="D220" i="33" s="1"/>
  <c r="H221" i="2" a="1"/>
  <c r="H221" i="2" s="1"/>
  <c r="D221" i="33" s="1"/>
  <c r="H222" i="2" a="1"/>
  <c r="H222" i="2" s="1"/>
  <c r="H223" i="2" a="1"/>
  <c r="H223" i="2" s="1"/>
  <c r="D223" i="33" s="1"/>
  <c r="H224" i="2" a="1"/>
  <c r="H224" i="2" s="1"/>
  <c r="D224" i="33" s="1"/>
  <c r="H225" i="2" a="1"/>
  <c r="H225" i="2" s="1"/>
  <c r="D225" i="33" s="1"/>
  <c r="H226" i="2" a="1"/>
  <c r="H226" i="2" s="1"/>
  <c r="D226" i="33" s="1"/>
  <c r="H227" i="2" a="1"/>
  <c r="H227" i="2" s="1"/>
  <c r="D227" i="33" s="1"/>
  <c r="H228" i="2" a="1"/>
  <c r="H228" i="2" s="1"/>
  <c r="D228" i="33" s="1"/>
  <c r="H229" i="2" a="1"/>
  <c r="H229" i="2" s="1"/>
  <c r="D229" i="33" s="1"/>
  <c r="H230" i="2" a="1"/>
  <c r="H230" i="2" s="1"/>
  <c r="D230" i="33" s="1"/>
  <c r="H231" i="2" a="1"/>
  <c r="H231" i="2" s="1"/>
  <c r="D231" i="33" s="1"/>
  <c r="H232" i="2" a="1"/>
  <c r="H232" i="2" s="1"/>
  <c r="D232" i="33" s="1"/>
  <c r="H233" i="2" a="1"/>
  <c r="H233" i="2" s="1"/>
  <c r="D233" i="33" s="1"/>
  <c r="H234" i="2" a="1"/>
  <c r="H234" i="2" s="1"/>
  <c r="D234" i="33" s="1"/>
  <c r="H235" i="2" a="1"/>
  <c r="H235" i="2" s="1"/>
  <c r="D235" i="33" s="1"/>
  <c r="H236" i="2" a="1"/>
  <c r="H236" i="2" s="1"/>
  <c r="D236" i="33" s="1"/>
  <c r="H237" i="2" a="1"/>
  <c r="H237" i="2" s="1"/>
  <c r="D237" i="33" s="1"/>
  <c r="H238" i="2" a="1"/>
  <c r="H238" i="2" s="1"/>
  <c r="D238" i="33" s="1"/>
  <c r="H239" i="2" a="1"/>
  <c r="H239" i="2" s="1"/>
  <c r="D239" i="33" s="1"/>
  <c r="H240" i="2" a="1"/>
  <c r="H240" i="2" s="1"/>
  <c r="H241" i="2" a="1"/>
  <c r="H241" i="2" s="1"/>
  <c r="D241" i="33" s="1"/>
  <c r="H242" i="2" a="1"/>
  <c r="H242" i="2" s="1"/>
  <c r="D242" i="33" s="1"/>
  <c r="H243" i="2" a="1"/>
  <c r="H243" i="2" s="1"/>
  <c r="D243" i="33" s="1"/>
  <c r="H244" i="2" a="1"/>
  <c r="H244" i="2" s="1"/>
  <c r="D244" i="33" s="1"/>
  <c r="H245" i="2" a="1"/>
  <c r="H245" i="2" s="1"/>
  <c r="D245" i="33" s="1"/>
  <c r="H246" i="2" a="1"/>
  <c r="H246" i="2" s="1"/>
  <c r="H247" i="2" a="1"/>
  <c r="H247" i="2" s="1"/>
  <c r="D247" i="33" s="1"/>
  <c r="H248" i="2" a="1"/>
  <c r="H248" i="2" s="1"/>
  <c r="D248" i="33" s="1"/>
  <c r="H249" i="2" a="1"/>
  <c r="H249" i="2" s="1"/>
  <c r="D249" i="33" s="1"/>
  <c r="H250" i="2" a="1"/>
  <c r="H250" i="2" s="1"/>
  <c r="D250" i="33" s="1"/>
  <c r="H251" i="2" a="1"/>
  <c r="H251" i="2" s="1"/>
  <c r="D251" i="33" s="1"/>
  <c r="H252" i="2" a="1"/>
  <c r="H252" i="2" s="1"/>
  <c r="D252" i="33" s="1"/>
  <c r="H253" i="2" a="1"/>
  <c r="H253" i="2" s="1"/>
  <c r="D253" i="33" s="1"/>
  <c r="H254" i="2" a="1"/>
  <c r="H254" i="2" s="1"/>
  <c r="H255" i="2" a="1"/>
  <c r="H255" i="2" s="1"/>
  <c r="D255" i="33" s="1"/>
  <c r="H256" i="2" a="1"/>
  <c r="H256" i="2" s="1"/>
  <c r="H257" i="2" a="1"/>
  <c r="H257" i="2" s="1"/>
  <c r="D257" i="33" s="1"/>
  <c r="H258" i="2" a="1"/>
  <c r="H258" i="2" s="1"/>
  <c r="D258" i="33" s="1"/>
  <c r="H259" i="2" a="1"/>
  <c r="H259" i="2" s="1"/>
  <c r="D259" i="33" s="1"/>
  <c r="H260" i="2" a="1"/>
  <c r="H260" i="2" s="1"/>
  <c r="D260" i="33" s="1"/>
  <c r="H261" i="2" a="1"/>
  <c r="H261" i="2" s="1"/>
  <c r="D261" i="33" s="1"/>
  <c r="H262" i="2" a="1"/>
  <c r="H262" i="2" s="1"/>
  <c r="D262" i="33" s="1"/>
  <c r="H263" i="2" a="1"/>
  <c r="H263" i="2" s="1"/>
  <c r="D263" i="33" s="1"/>
  <c r="H264" i="2" a="1"/>
  <c r="H264" i="2" s="1"/>
  <c r="H265" i="2" a="1"/>
  <c r="H265" i="2" s="1"/>
  <c r="D265" i="33" s="1"/>
  <c r="H266" i="2" a="1"/>
  <c r="H266" i="2" s="1"/>
  <c r="D266" i="33" s="1"/>
  <c r="H267" i="2" a="1"/>
  <c r="H267" i="2" s="1"/>
  <c r="D267" i="33" s="1"/>
  <c r="H268" i="2" a="1"/>
  <c r="H268" i="2" s="1"/>
  <c r="D268" i="33" s="1"/>
  <c r="H269" i="2" a="1"/>
  <c r="H269" i="2" s="1"/>
  <c r="D269" i="33" s="1"/>
  <c r="H270" i="2" a="1"/>
  <c r="H270" i="2" s="1"/>
  <c r="H271" i="2" a="1"/>
  <c r="H271" i="2" s="1"/>
  <c r="D271" i="33" s="1"/>
  <c r="H272" i="2" a="1"/>
  <c r="H272" i="2" s="1"/>
  <c r="H273" i="2" a="1"/>
  <c r="H273" i="2" s="1"/>
  <c r="D273" i="33" s="1"/>
  <c r="H274" i="2" a="1"/>
  <c r="H274" i="2" s="1"/>
  <c r="D274" i="33" s="1"/>
  <c r="H275" i="2" a="1"/>
  <c r="H275" i="2" s="1"/>
  <c r="D275" i="33" s="1"/>
  <c r="H276" i="2" a="1"/>
  <c r="H276" i="2" s="1"/>
  <c r="D276" i="33" s="1"/>
  <c r="H277" i="2" a="1"/>
  <c r="H277" i="2" s="1"/>
  <c r="D277" i="33" s="1"/>
  <c r="H278" i="2" a="1"/>
  <c r="H278" i="2" s="1"/>
  <c r="D278" i="33" s="1"/>
  <c r="H279" i="2" a="1"/>
  <c r="H279" i="2" s="1"/>
  <c r="D279" i="33" s="1"/>
  <c r="H280" i="2" a="1"/>
  <c r="H280" i="2" s="1"/>
  <c r="D280" i="33" s="1"/>
  <c r="H281" i="2" a="1"/>
  <c r="H281" i="2" s="1"/>
  <c r="D281" i="33" s="1"/>
  <c r="H282" i="2" a="1"/>
  <c r="H282" i="2" s="1"/>
  <c r="D282" i="33" s="1"/>
  <c r="H283" i="2" a="1"/>
  <c r="H283" i="2" s="1"/>
  <c r="D283" i="33" s="1"/>
  <c r="H284" i="2" a="1"/>
  <c r="H284" i="2" s="1"/>
  <c r="D284" i="33" s="1"/>
  <c r="H285" i="2" a="1"/>
  <c r="H285" i="2" s="1"/>
  <c r="D285" i="33" s="1"/>
  <c r="H286" i="2" a="1"/>
  <c r="H286" i="2" s="1"/>
  <c r="H287" i="2" a="1"/>
  <c r="H287" i="2" s="1"/>
  <c r="D287" i="33" s="1"/>
  <c r="H288" i="2" a="1"/>
  <c r="H288" i="2" s="1"/>
  <c r="H289" i="2" a="1"/>
  <c r="H289" i="2" s="1"/>
  <c r="D289" i="33" s="1"/>
  <c r="H290" i="2" a="1"/>
  <c r="H290" i="2" s="1"/>
  <c r="D290" i="33" s="1"/>
  <c r="H291" i="2" a="1"/>
  <c r="H291" i="2" s="1"/>
  <c r="D291" i="33" s="1"/>
  <c r="H292" i="2" a="1"/>
  <c r="H292" i="2" s="1"/>
  <c r="D292" i="33" s="1"/>
  <c r="H293" i="2" a="1"/>
  <c r="H293" i="2" s="1"/>
  <c r="D293" i="33" s="1"/>
  <c r="H294" i="2" a="1"/>
  <c r="H294" i="2" s="1"/>
  <c r="D294" i="33" s="1"/>
  <c r="H295" i="2" a="1"/>
  <c r="H295" i="2" s="1"/>
  <c r="D295" i="33" s="1"/>
  <c r="H296" i="2" a="1"/>
  <c r="H296" i="2" s="1"/>
  <c r="H297" i="2" a="1"/>
  <c r="H297" i="2" s="1"/>
  <c r="D297" i="33" s="1"/>
  <c r="H298" i="2" a="1"/>
  <c r="H298" i="2" s="1"/>
  <c r="D298" i="33" s="1"/>
  <c r="H299" i="2" a="1"/>
  <c r="H299" i="2" s="1"/>
  <c r="D299" i="33" s="1"/>
  <c r="H300" i="2" a="1"/>
  <c r="H300" i="2" s="1"/>
  <c r="D300" i="33" s="1"/>
  <c r="H301" i="2" a="1"/>
  <c r="H301" i="2" s="1"/>
  <c r="D301" i="33" s="1"/>
  <c r="H302" i="2" a="1"/>
  <c r="H302" i="2" s="1"/>
  <c r="D302" i="33" s="1"/>
  <c r="H303" i="2" a="1"/>
  <c r="H303" i="2" s="1"/>
  <c r="D303" i="33" s="1"/>
  <c r="H304" i="2" a="1"/>
  <c r="H304" i="2" s="1"/>
  <c r="H305" i="2" a="1"/>
  <c r="H305" i="2" s="1"/>
  <c r="D305" i="33" s="1"/>
  <c r="H306" i="2" a="1"/>
  <c r="H306" i="2" s="1"/>
  <c r="D306" i="33" s="1"/>
  <c r="H307" i="2" a="1"/>
  <c r="H307" i="2" s="1"/>
  <c r="D307" i="33" s="1"/>
  <c r="H308" i="2" a="1"/>
  <c r="H308" i="2" s="1"/>
  <c r="D308" i="33" s="1"/>
  <c r="H309" i="2" a="1"/>
  <c r="H309" i="2" s="1"/>
  <c r="D309" i="33" s="1"/>
  <c r="H310" i="2" a="1"/>
  <c r="H310" i="2" s="1"/>
  <c r="D310" i="33" s="1"/>
  <c r="H311" i="2" a="1"/>
  <c r="H311" i="2" s="1"/>
  <c r="D311" i="33" s="1"/>
  <c r="H312" i="2" a="1"/>
  <c r="H312" i="2" s="1"/>
  <c r="D312" i="33" s="1"/>
  <c r="H313" i="2" a="1"/>
  <c r="H313" i="2" s="1"/>
  <c r="D313" i="33" s="1"/>
  <c r="H314" i="2" a="1"/>
  <c r="H314" i="2" s="1"/>
  <c r="D314" i="33" s="1"/>
  <c r="H315" i="2" a="1"/>
  <c r="H315" i="2" s="1"/>
  <c r="D315" i="33" s="1"/>
  <c r="H316" i="2" a="1"/>
  <c r="H316" i="2" s="1"/>
  <c r="D316" i="33" s="1"/>
  <c r="H317" i="2" a="1"/>
  <c r="H317" i="2" s="1"/>
  <c r="D317" i="33" s="1"/>
  <c r="H318" i="2" a="1"/>
  <c r="H318" i="2" s="1"/>
  <c r="D318" i="33" s="1"/>
  <c r="H319" i="2" a="1"/>
  <c r="H319" i="2" s="1"/>
  <c r="D319" i="33" s="1"/>
  <c r="H320" i="2" a="1"/>
  <c r="H320" i="2" s="1"/>
  <c r="D320" i="33" s="1"/>
  <c r="H321" i="2" a="1"/>
  <c r="H321" i="2" s="1"/>
  <c r="D321" i="33" s="1"/>
  <c r="H322" i="2" a="1"/>
  <c r="H322" i="2" s="1"/>
  <c r="D322" i="33" s="1"/>
  <c r="H323" i="2" a="1"/>
  <c r="H323" i="2" s="1"/>
  <c r="D323" i="33" s="1"/>
  <c r="H324" i="2" a="1"/>
  <c r="H324" i="2" s="1"/>
  <c r="D324" i="33" s="1"/>
  <c r="H325" i="2" a="1"/>
  <c r="H325" i="2" s="1"/>
  <c r="D325" i="33" s="1"/>
  <c r="H326" i="2" a="1"/>
  <c r="H326" i="2" s="1"/>
  <c r="D326" i="33" s="1"/>
  <c r="H327" i="2" a="1"/>
  <c r="H327" i="2" s="1"/>
  <c r="D327" i="33" s="1"/>
  <c r="H328" i="2" a="1"/>
  <c r="H328" i="2" s="1"/>
  <c r="D328" i="33" s="1"/>
  <c r="H329" i="2" a="1"/>
  <c r="H329" i="2" s="1"/>
  <c r="D329" i="33" s="1"/>
  <c r="H330" i="2" a="1"/>
  <c r="H330" i="2" s="1"/>
  <c r="D330" i="33" s="1"/>
  <c r="H331" i="2" a="1"/>
  <c r="H331" i="2" s="1"/>
  <c r="D331" i="33" s="1"/>
  <c r="H332" i="2" a="1"/>
  <c r="H332" i="2" s="1"/>
  <c r="D332" i="33" s="1"/>
  <c r="H333" i="2" a="1"/>
  <c r="H333" i="2" s="1"/>
  <c r="D333" i="33" s="1"/>
  <c r="H334" i="2" a="1"/>
  <c r="H334" i="2" s="1"/>
  <c r="H335" i="2" a="1"/>
  <c r="H335" i="2" s="1"/>
  <c r="D335" i="33" s="1"/>
  <c r="H336" i="2" a="1"/>
  <c r="H336" i="2" s="1"/>
  <c r="D336" i="33" s="1"/>
  <c r="H337" i="2" a="1"/>
  <c r="H337" i="2" s="1"/>
  <c r="D337" i="33" s="1"/>
  <c r="H338" i="2" a="1"/>
  <c r="H338" i="2" s="1"/>
  <c r="D338" i="33" s="1"/>
  <c r="H339" i="2" a="1"/>
  <c r="H339" i="2" s="1"/>
  <c r="D339" i="33" s="1"/>
  <c r="H340" i="2" a="1"/>
  <c r="H340" i="2" s="1"/>
  <c r="D340" i="33" s="1"/>
  <c r="H341" i="2" a="1"/>
  <c r="H341" i="2" s="1"/>
  <c r="D341" i="33" s="1"/>
  <c r="H342" i="2" a="1"/>
  <c r="H342" i="2" s="1"/>
  <c r="D342" i="33" s="1"/>
  <c r="H343" i="2" a="1"/>
  <c r="H343" i="2" s="1"/>
  <c r="D343" i="33" s="1"/>
  <c r="H344" i="2" a="1"/>
  <c r="H344" i="2" s="1"/>
  <c r="D344" i="33" s="1"/>
  <c r="H345" i="2" a="1"/>
  <c r="H345" i="2" s="1"/>
  <c r="D345" i="33" s="1"/>
  <c r="H346" i="2" a="1"/>
  <c r="H346" i="2" s="1"/>
  <c r="D346" i="33" s="1"/>
  <c r="H347" i="2" a="1"/>
  <c r="H347" i="2" s="1"/>
  <c r="D347" i="33" s="1"/>
  <c r="H348" i="2" a="1"/>
  <c r="H348" i="2" s="1"/>
  <c r="D348" i="33" s="1"/>
  <c r="H349" i="2" a="1"/>
  <c r="H349" i="2" s="1"/>
  <c r="D349" i="33" s="1"/>
  <c r="H350" i="2" a="1"/>
  <c r="H350" i="2" s="1"/>
  <c r="D350" i="33" s="1"/>
  <c r="H351" i="2" a="1"/>
  <c r="H351" i="2" s="1"/>
  <c r="D351" i="33" s="1"/>
  <c r="H352" i="2" a="1"/>
  <c r="H352" i="2" s="1"/>
  <c r="H353" i="2" a="1"/>
  <c r="H353" i="2" s="1"/>
  <c r="D353" i="33" s="1"/>
  <c r="H354" i="2" a="1"/>
  <c r="H354" i="2" s="1"/>
  <c r="D354" i="33" s="1"/>
  <c r="H355" i="2" a="1"/>
  <c r="H355" i="2" s="1"/>
  <c r="D355" i="33" s="1"/>
  <c r="H356" i="2" a="1"/>
  <c r="H356" i="2" s="1"/>
  <c r="D356" i="33" s="1"/>
  <c r="H357" i="2" a="1"/>
  <c r="H357" i="2" s="1"/>
  <c r="D357" i="33" s="1"/>
  <c r="H358" i="2" a="1"/>
  <c r="H358" i="2" s="1"/>
  <c r="D358" i="33" s="1"/>
  <c r="H359" i="2" a="1"/>
  <c r="H359" i="2" s="1"/>
  <c r="D359" i="33" s="1"/>
  <c r="H360" i="2" a="1"/>
  <c r="H360" i="2" s="1"/>
  <c r="H361" i="2" a="1"/>
  <c r="H361" i="2" s="1"/>
  <c r="D361" i="33" s="1"/>
  <c r="H362" i="2" a="1"/>
  <c r="H362" i="2" s="1"/>
  <c r="D362" i="33" s="1"/>
  <c r="H363" i="2" a="1"/>
  <c r="H363" i="2" s="1"/>
  <c r="D363" i="33" s="1"/>
  <c r="H364" i="2" a="1"/>
  <c r="H364" i="2" s="1"/>
  <c r="D364" i="33" s="1"/>
  <c r="H365" i="2" a="1"/>
  <c r="H365" i="2" s="1"/>
  <c r="D365" i="33" s="1"/>
  <c r="H366" i="2" a="1"/>
  <c r="H366" i="2" s="1"/>
  <c r="D366" i="33" s="1"/>
  <c r="H367" i="2" a="1"/>
  <c r="H367" i="2" s="1"/>
  <c r="D367" i="33" s="1"/>
  <c r="H368" i="2" a="1"/>
  <c r="H368" i="2" s="1"/>
  <c r="H369" i="2" a="1"/>
  <c r="H369" i="2" s="1"/>
  <c r="D369" i="33" s="1"/>
  <c r="H370" i="2" a="1"/>
  <c r="H370" i="2" s="1"/>
  <c r="D370" i="33" s="1"/>
  <c r="H371" i="2" a="1"/>
  <c r="H371" i="2" s="1"/>
  <c r="D371" i="33" s="1"/>
  <c r="H372" i="2" a="1"/>
  <c r="H372" i="2" s="1"/>
  <c r="D372" i="33" s="1"/>
  <c r="H373" i="2" a="1"/>
  <c r="H373" i="2" s="1"/>
  <c r="D373" i="33" s="1"/>
  <c r="H374" i="2" a="1"/>
  <c r="H374" i="2" s="1"/>
  <c r="D374" i="33" s="1"/>
  <c r="H375" i="2" a="1"/>
  <c r="H375" i="2" s="1"/>
  <c r="D375" i="33" s="1"/>
  <c r="H376" i="2" a="1"/>
  <c r="H376" i="2" s="1"/>
  <c r="D376" i="33" s="1"/>
  <c r="H377" i="2" a="1"/>
  <c r="H377" i="2" s="1"/>
  <c r="D377" i="33" s="1"/>
  <c r="H378" i="2" a="1"/>
  <c r="H378" i="2" s="1"/>
  <c r="D378" i="33" s="1"/>
  <c r="H379" i="2" a="1"/>
  <c r="H379" i="2" s="1"/>
  <c r="D379" i="33" s="1"/>
  <c r="H380" i="2" a="1"/>
  <c r="H380" i="2" s="1"/>
  <c r="D380" i="33" s="1"/>
  <c r="H381" i="2" a="1"/>
  <c r="H381" i="2" s="1"/>
  <c r="D381" i="33" s="1"/>
  <c r="H382" i="2" a="1"/>
  <c r="H382" i="2" s="1"/>
  <c r="D382" i="33" s="1"/>
  <c r="H383" i="2" a="1"/>
  <c r="H383" i="2" s="1"/>
  <c r="D383" i="33" s="1"/>
  <c r="H384" i="2" a="1"/>
  <c r="H384" i="2" s="1"/>
  <c r="H385" i="2" a="1"/>
  <c r="H385" i="2" s="1"/>
  <c r="D385" i="33" s="1"/>
  <c r="H386" i="2" a="1"/>
  <c r="H386" i="2" s="1"/>
  <c r="D386" i="33" s="1"/>
  <c r="H387" i="2" a="1"/>
  <c r="H387" i="2" s="1"/>
  <c r="D387" i="33" s="1"/>
  <c r="H388" i="2" a="1"/>
  <c r="H388" i="2" s="1"/>
  <c r="D388" i="33" s="1"/>
  <c r="H389" i="2" a="1"/>
  <c r="H389" i="2" s="1"/>
  <c r="D389" i="33" s="1"/>
  <c r="H390" i="2" a="1"/>
  <c r="H390" i="2" s="1"/>
  <c r="D390" i="33" s="1"/>
  <c r="H391" i="2" a="1"/>
  <c r="H391" i="2" s="1"/>
  <c r="H392" i="2" a="1"/>
  <c r="H392" i="2" s="1"/>
  <c r="H393" i="2" a="1"/>
  <c r="H393" i="2" s="1"/>
  <c r="D393" i="33" s="1"/>
  <c r="H394" i="2" a="1"/>
  <c r="H394" i="2" s="1"/>
  <c r="D394" i="33" s="1"/>
  <c r="H395" i="2" a="1"/>
  <c r="H395" i="2" s="1"/>
  <c r="D395" i="33" s="1"/>
  <c r="H396" i="2" a="1"/>
  <c r="H396" i="2" s="1"/>
  <c r="D396" i="33" s="1"/>
  <c r="H397" i="2" a="1"/>
  <c r="H397" i="2" s="1"/>
  <c r="D397" i="33" s="1"/>
  <c r="H398" i="2" a="1"/>
  <c r="H398" i="2" s="1"/>
  <c r="D398" i="33" s="1"/>
  <c r="H399" i="2" a="1"/>
  <c r="H399" i="2" s="1"/>
  <c r="D399" i="33" s="1"/>
  <c r="H400" i="2" a="1"/>
  <c r="H400" i="2" s="1"/>
  <c r="H401" i="2" a="1"/>
  <c r="H401" i="2" s="1"/>
  <c r="D401" i="33" s="1"/>
  <c r="H402" i="2" a="1"/>
  <c r="H402" i="2" s="1"/>
  <c r="D402" i="33" s="1"/>
  <c r="H403" i="2" a="1"/>
  <c r="H403" i="2" s="1"/>
  <c r="D403" i="33" s="1"/>
  <c r="H404" i="2" a="1"/>
  <c r="H404" i="2" s="1"/>
  <c r="D404" i="33" s="1"/>
  <c r="H405" i="2" a="1"/>
  <c r="H405" i="2" s="1"/>
  <c r="D405" i="33" s="1"/>
  <c r="H406" i="2" a="1"/>
  <c r="H406" i="2" s="1"/>
  <c r="D406" i="33" s="1"/>
  <c r="H407" i="2" a="1"/>
  <c r="H407" i="2" s="1"/>
  <c r="D407" i="33" s="1"/>
  <c r="H408" i="2" a="1"/>
  <c r="H408" i="2" s="1"/>
  <c r="D408" i="33" s="1"/>
  <c r="H409" i="2" a="1"/>
  <c r="H409" i="2" s="1"/>
  <c r="D409" i="33" s="1"/>
  <c r="H410" i="2" a="1"/>
  <c r="H410" i="2" s="1"/>
  <c r="D410" i="33" s="1"/>
  <c r="H411" i="2" a="1"/>
  <c r="H411" i="2" s="1"/>
  <c r="D411" i="33" s="1"/>
  <c r="H412" i="2" a="1"/>
  <c r="H412" i="2" s="1"/>
  <c r="D412" i="33" s="1"/>
  <c r="H413" i="2" a="1"/>
  <c r="H413" i="2" s="1"/>
  <c r="D413" i="33" s="1"/>
  <c r="H414" i="2" a="1"/>
  <c r="H414" i="2" s="1"/>
  <c r="D414" i="33" s="1"/>
  <c r="H415" i="2" a="1"/>
  <c r="H415" i="2" s="1"/>
  <c r="D415" i="33" s="1"/>
  <c r="H416" i="2" a="1"/>
  <c r="H416" i="2" s="1"/>
  <c r="D416" i="33" s="1"/>
  <c r="H417" i="2" a="1"/>
  <c r="H417" i="2" s="1"/>
  <c r="D417" i="33" s="1"/>
  <c r="H418" i="2" a="1"/>
  <c r="H418" i="2" s="1"/>
  <c r="D418" i="33" s="1"/>
  <c r="H419" i="2" a="1"/>
  <c r="H419" i="2" s="1"/>
  <c r="D419" i="33" s="1"/>
  <c r="H420" i="2" a="1"/>
  <c r="H420" i="2" s="1"/>
  <c r="D420" i="33" s="1"/>
  <c r="H421" i="2" a="1"/>
  <c r="H421" i="2" s="1"/>
  <c r="D421" i="33" s="1"/>
  <c r="H422" i="2" a="1"/>
  <c r="H422" i="2" s="1"/>
  <c r="D422" i="33" s="1"/>
  <c r="H423" i="2" a="1"/>
  <c r="H423" i="2" s="1"/>
  <c r="D423" i="33" s="1"/>
  <c r="H424" i="2" a="1"/>
  <c r="H424" i="2" s="1"/>
  <c r="H425" i="2" a="1"/>
  <c r="H425" i="2" s="1"/>
  <c r="D425" i="33" s="1"/>
  <c r="H426" i="2" a="1"/>
  <c r="H426" i="2" s="1"/>
  <c r="D426" i="33" s="1"/>
  <c r="H427" i="2" a="1"/>
  <c r="H427" i="2" s="1"/>
  <c r="D427" i="33" s="1"/>
  <c r="H428" i="2" a="1"/>
  <c r="H428" i="2" s="1"/>
  <c r="D428" i="33" s="1"/>
  <c r="H429" i="2" a="1"/>
  <c r="H429" i="2" s="1"/>
  <c r="D429" i="33" s="1"/>
  <c r="H430" i="2" a="1"/>
  <c r="H430" i="2" s="1"/>
  <c r="D430" i="33" s="1"/>
  <c r="H431" i="2" a="1"/>
  <c r="H431" i="2" s="1"/>
  <c r="H432" i="2" a="1"/>
  <c r="H432" i="2" s="1"/>
  <c r="H433" i="2" a="1"/>
  <c r="H433" i="2" s="1"/>
  <c r="D433" i="33" s="1"/>
  <c r="H434" i="2" a="1"/>
  <c r="H434" i="2" s="1"/>
  <c r="D434" i="33" s="1"/>
  <c r="H435" i="2" a="1"/>
  <c r="H435" i="2" s="1"/>
  <c r="D435" i="33" s="1"/>
  <c r="H436" i="2" a="1"/>
  <c r="H436" i="2" s="1"/>
  <c r="D436" i="33" s="1"/>
  <c r="H437" i="2" a="1"/>
  <c r="H437" i="2" s="1"/>
  <c r="D437" i="33" s="1"/>
  <c r="H438" i="2" a="1"/>
  <c r="H438" i="2" s="1"/>
  <c r="D438" i="33" s="1"/>
  <c r="H439" i="2" a="1"/>
  <c r="H439" i="2" s="1"/>
  <c r="D439" i="33" s="1"/>
  <c r="H440" i="2" a="1"/>
  <c r="H440" i="2" s="1"/>
  <c r="D440" i="33" s="1"/>
  <c r="H441" i="2" a="1"/>
  <c r="H441" i="2" s="1"/>
  <c r="D441" i="33" s="1"/>
  <c r="H442" i="2" a="1"/>
  <c r="H442" i="2" s="1"/>
  <c r="D442" i="33" s="1"/>
  <c r="H443" i="2" a="1"/>
  <c r="H443" i="2" s="1"/>
  <c r="D443" i="33" s="1"/>
  <c r="H444" i="2" a="1"/>
  <c r="H444" i="2" s="1"/>
  <c r="D444" i="33" s="1"/>
  <c r="H445" i="2" a="1"/>
  <c r="H445" i="2" s="1"/>
  <c r="D445" i="33" s="1"/>
  <c r="H446" i="2" a="1"/>
  <c r="H446" i="2" s="1"/>
  <c r="D446" i="33" s="1"/>
  <c r="H447" i="2" a="1"/>
  <c r="H447" i="2" s="1"/>
  <c r="D447" i="33" s="1"/>
  <c r="H448" i="2" a="1"/>
  <c r="H448" i="2" s="1"/>
  <c r="D448" i="33" s="1"/>
  <c r="H449" i="2" a="1"/>
  <c r="H449" i="2" s="1"/>
  <c r="D449" i="33" s="1"/>
  <c r="H450" i="2" a="1"/>
  <c r="H450" i="2" s="1"/>
  <c r="D450" i="33" s="1"/>
  <c r="H451" i="2" a="1"/>
  <c r="H451" i="2" s="1"/>
  <c r="D451" i="33" s="1"/>
  <c r="H452" i="2" a="1"/>
  <c r="H452" i="2" s="1"/>
  <c r="D452" i="33" s="1"/>
  <c r="H453" i="2" a="1"/>
  <c r="H453" i="2" s="1"/>
  <c r="D453" i="33" s="1"/>
  <c r="H454" i="2" a="1"/>
  <c r="H454" i="2" s="1"/>
  <c r="D454" i="33" s="1"/>
  <c r="H455" i="2" a="1"/>
  <c r="H455" i="2" s="1"/>
  <c r="D455" i="33" s="1"/>
  <c r="H456" i="2" a="1"/>
  <c r="H456" i="2" s="1"/>
  <c r="D456" i="33" s="1"/>
  <c r="H457" i="2" a="1"/>
  <c r="H457" i="2" s="1"/>
  <c r="D457" i="33" s="1"/>
  <c r="H458" i="2" a="1"/>
  <c r="H458" i="2" s="1"/>
  <c r="D458" i="33" s="1"/>
  <c r="H459" i="2" a="1"/>
  <c r="H459" i="2" s="1"/>
  <c r="D459" i="33" s="1"/>
  <c r="H460" i="2" a="1"/>
  <c r="H460" i="2" s="1"/>
  <c r="D460" i="33" s="1"/>
  <c r="H461" i="2" a="1"/>
  <c r="H461" i="2" s="1"/>
  <c r="D461" i="33" s="1"/>
  <c r="H462" i="2" a="1"/>
  <c r="H462" i="2" s="1"/>
  <c r="D462" i="33" s="1"/>
  <c r="H463" i="2" a="1"/>
  <c r="H463" i="2" s="1"/>
  <c r="D463" i="33" s="1"/>
  <c r="H464" i="2" a="1"/>
  <c r="H464" i="2" s="1"/>
  <c r="D464" i="33" s="1"/>
  <c r="H465" i="2" a="1"/>
  <c r="H465" i="2" s="1"/>
  <c r="D465" i="33" s="1"/>
  <c r="H466" i="2" a="1"/>
  <c r="H466" i="2" s="1"/>
  <c r="D466" i="33" s="1"/>
  <c r="H467" i="2" a="1"/>
  <c r="H467" i="2" s="1"/>
  <c r="D467" i="33" s="1"/>
  <c r="H468" i="2" a="1"/>
  <c r="H468" i="2" s="1"/>
  <c r="D468" i="33" s="1"/>
  <c r="H469" i="2" a="1"/>
  <c r="H469" i="2" s="1"/>
  <c r="D469" i="33" s="1"/>
  <c r="H470" i="2" a="1"/>
  <c r="H470" i="2" s="1"/>
  <c r="D470" i="33" s="1"/>
  <c r="H471" i="2" a="1"/>
  <c r="H471" i="2" s="1"/>
  <c r="D471" i="33" s="1"/>
  <c r="H472" i="2" a="1"/>
  <c r="H472" i="2" s="1"/>
  <c r="D472" i="33" s="1"/>
  <c r="H473" i="2" a="1"/>
  <c r="H473" i="2" s="1"/>
  <c r="D473" i="33" s="1"/>
  <c r="H474" i="2" a="1"/>
  <c r="H474" i="2" s="1"/>
  <c r="D474" i="33" s="1"/>
  <c r="H475" i="2" a="1"/>
  <c r="H475" i="2" s="1"/>
  <c r="D475" i="33" s="1"/>
  <c r="H476" i="2" a="1"/>
  <c r="H476" i="2" s="1"/>
  <c r="D476" i="33" s="1"/>
  <c r="H477" i="2" a="1"/>
  <c r="H477" i="2" s="1"/>
  <c r="D477" i="33" s="1"/>
  <c r="H478" i="2" a="1"/>
  <c r="H478" i="2" s="1"/>
  <c r="D478" i="33" s="1"/>
  <c r="H479" i="2" a="1"/>
  <c r="H479" i="2" s="1"/>
  <c r="D479" i="33" s="1"/>
  <c r="H480" i="2" a="1"/>
  <c r="H480" i="2" s="1"/>
  <c r="D480" i="33" s="1"/>
  <c r="H481" i="2" a="1"/>
  <c r="H481" i="2" s="1"/>
  <c r="D481" i="33" s="1"/>
  <c r="H482" i="2" a="1"/>
  <c r="H482" i="2" s="1"/>
  <c r="D482" i="33" s="1"/>
  <c r="H483" i="2" a="1"/>
  <c r="H483" i="2" s="1"/>
  <c r="D483" i="33" s="1"/>
  <c r="H484" i="2" a="1"/>
  <c r="H484" i="2" s="1"/>
  <c r="D484" i="33" s="1"/>
  <c r="H485" i="2" a="1"/>
  <c r="H485" i="2" s="1"/>
  <c r="D485" i="33" s="1"/>
  <c r="H486" i="2" a="1"/>
  <c r="H486" i="2" s="1"/>
  <c r="D486" i="33" s="1"/>
  <c r="H487" i="2" a="1"/>
  <c r="H487" i="2" s="1"/>
  <c r="H488" i="2" a="1"/>
  <c r="H488" i="2" s="1"/>
  <c r="D488" i="33" s="1"/>
  <c r="H489" i="2" a="1"/>
  <c r="H489" i="2" s="1"/>
  <c r="D489" i="33" s="1"/>
  <c r="H490" i="2" a="1"/>
  <c r="H490" i="2" s="1"/>
  <c r="D490" i="33" s="1"/>
  <c r="H491" i="2" a="1"/>
  <c r="H491" i="2" s="1"/>
  <c r="D491" i="33" s="1"/>
  <c r="H492" i="2" a="1"/>
  <c r="H492" i="2" s="1"/>
  <c r="D492" i="33" s="1"/>
  <c r="H493" i="2" a="1"/>
  <c r="H493" i="2" s="1"/>
  <c r="D493" i="33" s="1"/>
  <c r="H494" i="2" a="1"/>
  <c r="H494" i="2" s="1"/>
  <c r="D494" i="33" s="1"/>
  <c r="H495" i="2" a="1"/>
  <c r="H495" i="2" s="1"/>
  <c r="D495" i="33" s="1"/>
  <c r="H496" i="2" a="1"/>
  <c r="H496" i="2" s="1"/>
  <c r="D496" i="33" s="1"/>
  <c r="H497" i="2" a="1"/>
  <c r="H497" i="2" s="1"/>
  <c r="D497" i="33" s="1"/>
  <c r="H498" i="2" a="1"/>
  <c r="H498" i="2" s="1"/>
  <c r="D498" i="33" s="1"/>
  <c r="H499" i="2" a="1"/>
  <c r="H499" i="2" s="1"/>
  <c r="D499" i="33" s="1"/>
  <c r="H500" i="2" a="1"/>
  <c r="H500" i="2" s="1"/>
  <c r="D500" i="33" s="1"/>
  <c r="H501" i="2" a="1"/>
  <c r="H501" i="2" s="1"/>
  <c r="D501" i="33" s="1"/>
  <c r="H502" i="2" a="1"/>
  <c r="H502" i="2" s="1"/>
  <c r="D502" i="33" s="1"/>
  <c r="H503" i="2" a="1"/>
  <c r="H503" i="2" s="1"/>
  <c r="D503" i="33" s="1"/>
  <c r="H504" i="2" a="1"/>
  <c r="H504" i="2" s="1"/>
  <c r="D504" i="33" s="1"/>
  <c r="H505" i="2" a="1"/>
  <c r="H505" i="2" s="1"/>
  <c r="D505" i="33" s="1"/>
  <c r="H506" i="2" a="1"/>
  <c r="H506" i="2" s="1"/>
  <c r="D506" i="33" s="1"/>
  <c r="H507" i="2" a="1"/>
  <c r="H507" i="2" s="1"/>
  <c r="D507" i="33" s="1"/>
  <c r="D9" i="33"/>
  <c r="J20" i="2"/>
  <c r="E20" i="33" s="1"/>
  <c r="J21" i="2"/>
  <c r="E21" i="33" s="1"/>
  <c r="J22" i="2"/>
  <c r="E22" i="33" s="1"/>
  <c r="J23" i="2"/>
  <c r="E23" i="33" s="1"/>
  <c r="J24" i="2"/>
  <c r="E24" i="33" s="1"/>
  <c r="J25" i="2"/>
  <c r="E25" i="33" s="1"/>
  <c r="J26" i="2"/>
  <c r="E26" i="33" s="1"/>
  <c r="J27" i="2"/>
  <c r="E27" i="33" s="1"/>
  <c r="J28" i="2"/>
  <c r="E28" i="33" s="1"/>
  <c r="J29" i="2"/>
  <c r="E29" i="33" s="1"/>
  <c r="J30" i="2"/>
  <c r="J31" i="2"/>
  <c r="E31" i="33" s="1"/>
  <c r="J32" i="2"/>
  <c r="E32" i="33" s="1"/>
  <c r="J33" i="2"/>
  <c r="E33" i="33" s="1"/>
  <c r="J34" i="2"/>
  <c r="E34" i="33" s="1"/>
  <c r="J35" i="2"/>
  <c r="E35" i="33" s="1"/>
  <c r="J36" i="2"/>
  <c r="E36" i="33" s="1"/>
  <c r="J37" i="2"/>
  <c r="E37" i="33" s="1"/>
  <c r="J38" i="2"/>
  <c r="J39" i="2"/>
  <c r="E39" i="33" s="1"/>
  <c r="J40" i="2"/>
  <c r="E40" i="33" s="1"/>
  <c r="J41" i="2"/>
  <c r="E41" i="33" s="1"/>
  <c r="J42" i="2"/>
  <c r="E42" i="33" s="1"/>
  <c r="J43" i="2"/>
  <c r="E43" i="33" s="1"/>
  <c r="J44" i="2"/>
  <c r="E44" i="33" s="1"/>
  <c r="J45" i="2"/>
  <c r="E45" i="33" s="1"/>
  <c r="J46" i="2"/>
  <c r="J47" i="2"/>
  <c r="E47" i="33" s="1"/>
  <c r="J48" i="2"/>
  <c r="E48" i="33" s="1"/>
  <c r="J49" i="2"/>
  <c r="E49" i="33" s="1"/>
  <c r="J50" i="2"/>
  <c r="E50" i="33" s="1"/>
  <c r="J51" i="2"/>
  <c r="E51" i="33" s="1"/>
  <c r="J52" i="2"/>
  <c r="E52" i="33" s="1"/>
  <c r="J53" i="2"/>
  <c r="E53" i="33" s="1"/>
  <c r="J54" i="2"/>
  <c r="J55" i="2"/>
  <c r="E55" i="33" s="1"/>
  <c r="J56" i="2"/>
  <c r="E56" i="33" s="1"/>
  <c r="J57" i="2"/>
  <c r="E57" i="33" s="1"/>
  <c r="J58" i="2"/>
  <c r="E58" i="33" s="1"/>
  <c r="J59" i="2"/>
  <c r="E59" i="33" s="1"/>
  <c r="J60" i="2"/>
  <c r="E60" i="33" s="1"/>
  <c r="J61" i="2"/>
  <c r="E61" i="33" s="1"/>
  <c r="J62" i="2"/>
  <c r="J63" i="2"/>
  <c r="E63" i="33" s="1"/>
  <c r="J64" i="2"/>
  <c r="E64" i="33" s="1"/>
  <c r="J65" i="2"/>
  <c r="E65" i="33" s="1"/>
  <c r="J66" i="2"/>
  <c r="E66" i="33" s="1"/>
  <c r="J67" i="2"/>
  <c r="E67" i="33" s="1"/>
  <c r="J68" i="2"/>
  <c r="E68" i="33" s="1"/>
  <c r="J69" i="2"/>
  <c r="E69" i="33" s="1"/>
  <c r="J70" i="2"/>
  <c r="J71" i="2"/>
  <c r="E71" i="33" s="1"/>
  <c r="J72" i="2"/>
  <c r="E72" i="33" s="1"/>
  <c r="J73" i="2"/>
  <c r="E73" i="33" s="1"/>
  <c r="J74" i="2"/>
  <c r="E74" i="33" s="1"/>
  <c r="J75" i="2"/>
  <c r="E75" i="33" s="1"/>
  <c r="J76" i="2"/>
  <c r="E76" i="33" s="1"/>
  <c r="J77" i="2"/>
  <c r="E77" i="33" s="1"/>
  <c r="J78" i="2"/>
  <c r="J79" i="2"/>
  <c r="E79" i="33" s="1"/>
  <c r="J80" i="2"/>
  <c r="E80" i="33" s="1"/>
  <c r="J81" i="2"/>
  <c r="E81" i="33" s="1"/>
  <c r="J82" i="2"/>
  <c r="E82" i="33" s="1"/>
  <c r="J83" i="2"/>
  <c r="E83" i="33" s="1"/>
  <c r="J84" i="2"/>
  <c r="E84" i="33" s="1"/>
  <c r="J85" i="2"/>
  <c r="E85" i="33" s="1"/>
  <c r="J86" i="2"/>
  <c r="J87" i="2"/>
  <c r="E87" i="33" s="1"/>
  <c r="J88" i="2"/>
  <c r="E88" i="33" s="1"/>
  <c r="J89" i="2"/>
  <c r="E89" i="33" s="1"/>
  <c r="J90" i="2"/>
  <c r="E90" i="33" s="1"/>
  <c r="J91" i="2"/>
  <c r="E91" i="33" s="1"/>
  <c r="J92" i="2"/>
  <c r="E92" i="33" s="1"/>
  <c r="J93" i="2"/>
  <c r="E93" i="33" s="1"/>
  <c r="J94" i="2"/>
  <c r="J95" i="2"/>
  <c r="E95" i="33" s="1"/>
  <c r="J96" i="2"/>
  <c r="E96" i="33" s="1"/>
  <c r="J97" i="2"/>
  <c r="E97" i="33" s="1"/>
  <c r="J98" i="2"/>
  <c r="E98" i="33" s="1"/>
  <c r="J99" i="2"/>
  <c r="E99" i="33" s="1"/>
  <c r="J100" i="2"/>
  <c r="E100" i="33" s="1"/>
  <c r="J101" i="2"/>
  <c r="E101" i="33" s="1"/>
  <c r="J102" i="2"/>
  <c r="J103" i="2"/>
  <c r="E103" i="33" s="1"/>
  <c r="J104" i="2"/>
  <c r="E104" i="33" s="1"/>
  <c r="J105" i="2"/>
  <c r="E105" i="33" s="1"/>
  <c r="J106" i="2"/>
  <c r="E106" i="33" s="1"/>
  <c r="J107" i="2"/>
  <c r="E107" i="33" s="1"/>
  <c r="J108" i="2"/>
  <c r="E108" i="33" s="1"/>
  <c r="J109" i="2"/>
  <c r="E109" i="33" s="1"/>
  <c r="J110" i="2"/>
  <c r="J111" i="2"/>
  <c r="E111" i="33" s="1"/>
  <c r="J112" i="2"/>
  <c r="E112" i="33" s="1"/>
  <c r="J113" i="2"/>
  <c r="E113" i="33" s="1"/>
  <c r="J114" i="2"/>
  <c r="E114" i="33" s="1"/>
  <c r="J115" i="2"/>
  <c r="E115" i="33" s="1"/>
  <c r="J116" i="2"/>
  <c r="E116" i="33" s="1"/>
  <c r="J117" i="2"/>
  <c r="J118" i="2"/>
  <c r="J119" i="2"/>
  <c r="E119" i="33" s="1"/>
  <c r="J120" i="2"/>
  <c r="E120" i="33" s="1"/>
  <c r="J121" i="2"/>
  <c r="E121" i="33" s="1"/>
  <c r="J122" i="2"/>
  <c r="E122" i="33" s="1"/>
  <c r="J123" i="2"/>
  <c r="E123" i="33" s="1"/>
  <c r="J124" i="2"/>
  <c r="E124" i="33" s="1"/>
  <c r="J125" i="2"/>
  <c r="E125" i="33" s="1"/>
  <c r="J126" i="2"/>
  <c r="J127" i="2"/>
  <c r="E127" i="33" s="1"/>
  <c r="J128" i="2"/>
  <c r="E128" i="33" s="1"/>
  <c r="J129" i="2"/>
  <c r="E129" i="33" s="1"/>
  <c r="J130" i="2"/>
  <c r="E130" i="33" s="1"/>
  <c r="J131" i="2"/>
  <c r="E131" i="33" s="1"/>
  <c r="J132" i="2"/>
  <c r="E132" i="33" s="1"/>
  <c r="J133" i="2"/>
  <c r="E133" i="33" s="1"/>
  <c r="J134" i="2"/>
  <c r="J135" i="2"/>
  <c r="E135" i="33" s="1"/>
  <c r="J136" i="2"/>
  <c r="E136" i="33" s="1"/>
  <c r="J137" i="2"/>
  <c r="E137" i="33" s="1"/>
  <c r="J138" i="2"/>
  <c r="E138" i="33" s="1"/>
  <c r="J139" i="2"/>
  <c r="E139" i="33" s="1"/>
  <c r="J140" i="2"/>
  <c r="E140" i="33" s="1"/>
  <c r="J141" i="2"/>
  <c r="E141" i="33" s="1"/>
  <c r="J142" i="2"/>
  <c r="J143" i="2"/>
  <c r="E143" i="33" s="1"/>
  <c r="J144" i="2"/>
  <c r="E144" i="33" s="1"/>
  <c r="J145" i="2"/>
  <c r="E145" i="33" s="1"/>
  <c r="J146" i="2"/>
  <c r="E146" i="33" s="1"/>
  <c r="J147" i="2"/>
  <c r="E147" i="33" s="1"/>
  <c r="J148" i="2"/>
  <c r="E148" i="33" s="1"/>
  <c r="J149" i="2"/>
  <c r="E149" i="33" s="1"/>
  <c r="J150" i="2"/>
  <c r="J151" i="2"/>
  <c r="E151" i="33" s="1"/>
  <c r="J152" i="2"/>
  <c r="E152" i="33" s="1"/>
  <c r="J153" i="2"/>
  <c r="E153" i="33" s="1"/>
  <c r="J154" i="2"/>
  <c r="E154" i="33" s="1"/>
  <c r="J155" i="2"/>
  <c r="E155" i="33" s="1"/>
  <c r="J156" i="2"/>
  <c r="E156" i="33" s="1"/>
  <c r="J157" i="2"/>
  <c r="E157" i="33" s="1"/>
  <c r="J158" i="2"/>
  <c r="J159" i="2"/>
  <c r="E159" i="33" s="1"/>
  <c r="J160" i="2"/>
  <c r="E160" i="33" s="1"/>
  <c r="J161" i="2"/>
  <c r="E161" i="33" s="1"/>
  <c r="J162" i="2"/>
  <c r="E162" i="33" s="1"/>
  <c r="J163" i="2"/>
  <c r="E163" i="33" s="1"/>
  <c r="J164" i="2"/>
  <c r="E164" i="33" s="1"/>
  <c r="J165" i="2"/>
  <c r="E165" i="33" s="1"/>
  <c r="J166" i="2"/>
  <c r="J167" i="2"/>
  <c r="E167" i="33" s="1"/>
  <c r="J168" i="2"/>
  <c r="E168" i="33" s="1"/>
  <c r="J169" i="2"/>
  <c r="E169" i="33" s="1"/>
  <c r="J170" i="2"/>
  <c r="E170" i="33" s="1"/>
  <c r="J171" i="2"/>
  <c r="E171" i="33" s="1"/>
  <c r="J172" i="2"/>
  <c r="J173" i="2"/>
  <c r="J174" i="2"/>
  <c r="J175" i="2"/>
  <c r="E175" i="33" s="1"/>
  <c r="J176" i="2"/>
  <c r="E176" i="33" s="1"/>
  <c r="J177" i="2"/>
  <c r="E177" i="33" s="1"/>
  <c r="J178" i="2"/>
  <c r="E178" i="33" s="1"/>
  <c r="J179" i="2"/>
  <c r="E179" i="33" s="1"/>
  <c r="J180" i="2"/>
  <c r="E180" i="33" s="1"/>
  <c r="J181" i="2"/>
  <c r="E181" i="33" s="1"/>
  <c r="J182" i="2"/>
  <c r="J183" i="2"/>
  <c r="E183" i="33" s="1"/>
  <c r="J184" i="2"/>
  <c r="E184" i="33" s="1"/>
  <c r="J185" i="2"/>
  <c r="E185" i="33" s="1"/>
  <c r="J186" i="2"/>
  <c r="E186" i="33" s="1"/>
  <c r="J187" i="2"/>
  <c r="E187" i="33" s="1"/>
  <c r="J188" i="2"/>
  <c r="E188" i="33" s="1"/>
  <c r="J189" i="2"/>
  <c r="E189" i="33" s="1"/>
  <c r="J190" i="2"/>
  <c r="J191" i="2"/>
  <c r="E191" i="33" s="1"/>
  <c r="J192" i="2"/>
  <c r="E192" i="33" s="1"/>
  <c r="J193" i="2"/>
  <c r="E193" i="33" s="1"/>
  <c r="J194" i="2"/>
  <c r="E194" i="33" s="1"/>
  <c r="J195" i="2"/>
  <c r="E195" i="33" s="1"/>
  <c r="J196" i="2"/>
  <c r="E196" i="33" s="1"/>
  <c r="J197" i="2"/>
  <c r="E197" i="33" s="1"/>
  <c r="J198" i="2"/>
  <c r="J199" i="2"/>
  <c r="E199" i="33" s="1"/>
  <c r="J200" i="2"/>
  <c r="E200" i="33" s="1"/>
  <c r="J201" i="2"/>
  <c r="E201" i="33" s="1"/>
  <c r="J202" i="2"/>
  <c r="E202" i="33" s="1"/>
  <c r="J203" i="2"/>
  <c r="E203" i="33" s="1"/>
  <c r="J204" i="2"/>
  <c r="J205" i="2"/>
  <c r="E205" i="33" s="1"/>
  <c r="J206" i="2"/>
  <c r="J207" i="2"/>
  <c r="E207" i="33" s="1"/>
  <c r="J208" i="2"/>
  <c r="E208" i="33" s="1"/>
  <c r="J209" i="2"/>
  <c r="E209" i="33" s="1"/>
  <c r="J210" i="2"/>
  <c r="E210" i="33" s="1"/>
  <c r="J211" i="2"/>
  <c r="E211" i="33" s="1"/>
  <c r="J212" i="2"/>
  <c r="E212" i="33" s="1"/>
  <c r="J213" i="2"/>
  <c r="E213" i="33" s="1"/>
  <c r="J214" i="2"/>
  <c r="J215" i="2"/>
  <c r="E215" i="33" s="1"/>
  <c r="J216" i="2"/>
  <c r="E216" i="33" s="1"/>
  <c r="J217" i="2"/>
  <c r="E217" i="33" s="1"/>
  <c r="J218" i="2"/>
  <c r="E218" i="33" s="1"/>
  <c r="J219" i="2"/>
  <c r="E219" i="33" s="1"/>
  <c r="J220" i="2"/>
  <c r="E220" i="33" s="1"/>
  <c r="J221" i="2"/>
  <c r="E221" i="33" s="1"/>
  <c r="J222" i="2"/>
  <c r="J223" i="2"/>
  <c r="E223" i="33" s="1"/>
  <c r="J224" i="2"/>
  <c r="E224" i="33" s="1"/>
  <c r="J225" i="2"/>
  <c r="E225" i="33" s="1"/>
  <c r="J226" i="2"/>
  <c r="E226" i="33" s="1"/>
  <c r="J227" i="2"/>
  <c r="E227" i="33" s="1"/>
  <c r="J228" i="2"/>
  <c r="E228" i="33" s="1"/>
  <c r="J229" i="2"/>
  <c r="E229" i="33" s="1"/>
  <c r="J230" i="2"/>
  <c r="J231" i="2"/>
  <c r="E231" i="33" s="1"/>
  <c r="J232" i="2"/>
  <c r="E232" i="33" s="1"/>
  <c r="J233" i="2"/>
  <c r="E233" i="33" s="1"/>
  <c r="J234" i="2"/>
  <c r="E234" i="33" s="1"/>
  <c r="J235" i="2"/>
  <c r="E235" i="33" s="1"/>
  <c r="J236" i="2"/>
  <c r="E236" i="33" s="1"/>
  <c r="J237" i="2"/>
  <c r="E237" i="33" s="1"/>
  <c r="J238" i="2"/>
  <c r="J239" i="2"/>
  <c r="E239" i="33" s="1"/>
  <c r="J240" i="2"/>
  <c r="E240" i="33" s="1"/>
  <c r="J241" i="2"/>
  <c r="E241" i="33" s="1"/>
  <c r="J242" i="2"/>
  <c r="E242" i="33" s="1"/>
  <c r="J243" i="2"/>
  <c r="E243" i="33" s="1"/>
  <c r="J244" i="2"/>
  <c r="E244" i="33" s="1"/>
  <c r="J245" i="2"/>
  <c r="J246" i="2"/>
  <c r="J247" i="2"/>
  <c r="E247" i="33" s="1"/>
  <c r="J248" i="2"/>
  <c r="E248" i="33" s="1"/>
  <c r="J249" i="2"/>
  <c r="E249" i="33" s="1"/>
  <c r="J250" i="2"/>
  <c r="E250" i="33" s="1"/>
  <c r="J251" i="2"/>
  <c r="E251" i="33" s="1"/>
  <c r="J252" i="2"/>
  <c r="E252" i="33" s="1"/>
  <c r="J253" i="2"/>
  <c r="E253" i="33" s="1"/>
  <c r="J254" i="2"/>
  <c r="J255" i="2"/>
  <c r="E255" i="33" s="1"/>
  <c r="J256" i="2"/>
  <c r="E256" i="33" s="1"/>
  <c r="J257" i="2"/>
  <c r="E257" i="33" s="1"/>
  <c r="J258" i="2"/>
  <c r="E258" i="33" s="1"/>
  <c r="J259" i="2"/>
  <c r="E259" i="33" s="1"/>
  <c r="J260" i="2"/>
  <c r="E260" i="33" s="1"/>
  <c r="J261" i="2"/>
  <c r="E261" i="33" s="1"/>
  <c r="J262" i="2"/>
  <c r="J263" i="2"/>
  <c r="E263" i="33" s="1"/>
  <c r="J264" i="2"/>
  <c r="E264" i="33" s="1"/>
  <c r="J265" i="2"/>
  <c r="E265" i="33" s="1"/>
  <c r="J266" i="2"/>
  <c r="E266" i="33" s="1"/>
  <c r="J267" i="2"/>
  <c r="E267" i="33" s="1"/>
  <c r="J268" i="2"/>
  <c r="J269" i="2"/>
  <c r="E269" i="33" s="1"/>
  <c r="J270" i="2"/>
  <c r="J271" i="2"/>
  <c r="E271" i="33" s="1"/>
  <c r="J272" i="2"/>
  <c r="E272" i="33" s="1"/>
  <c r="J273" i="2"/>
  <c r="E273" i="33" s="1"/>
  <c r="J274" i="2"/>
  <c r="E274" i="33" s="1"/>
  <c r="J275" i="2"/>
  <c r="E275" i="33" s="1"/>
  <c r="J276" i="2"/>
  <c r="E276" i="33" s="1"/>
  <c r="J277" i="2"/>
  <c r="E277" i="33" s="1"/>
  <c r="J278" i="2"/>
  <c r="J279" i="2"/>
  <c r="E279" i="33" s="1"/>
  <c r="J280" i="2"/>
  <c r="E280" i="33" s="1"/>
  <c r="J281" i="2"/>
  <c r="E281" i="33" s="1"/>
  <c r="J282" i="2"/>
  <c r="E282" i="33" s="1"/>
  <c r="J283" i="2"/>
  <c r="E283" i="33" s="1"/>
  <c r="J284" i="2"/>
  <c r="E284" i="33" s="1"/>
  <c r="J285" i="2"/>
  <c r="E285" i="33" s="1"/>
  <c r="J286" i="2"/>
  <c r="J287" i="2"/>
  <c r="E287" i="33" s="1"/>
  <c r="J288" i="2"/>
  <c r="E288" i="33" s="1"/>
  <c r="J289" i="2"/>
  <c r="E289" i="33" s="1"/>
  <c r="J290" i="2"/>
  <c r="E290" i="33" s="1"/>
  <c r="J291" i="2"/>
  <c r="E291" i="33" s="1"/>
  <c r="J292" i="2"/>
  <c r="E292" i="33" s="1"/>
  <c r="J293" i="2"/>
  <c r="E293" i="33" s="1"/>
  <c r="J294" i="2"/>
  <c r="J295" i="2"/>
  <c r="E295" i="33" s="1"/>
  <c r="J296" i="2"/>
  <c r="E296" i="33" s="1"/>
  <c r="J297" i="2"/>
  <c r="E297" i="33" s="1"/>
  <c r="J298" i="2"/>
  <c r="E298" i="33" s="1"/>
  <c r="J299" i="2"/>
  <c r="E299" i="33" s="1"/>
  <c r="J300" i="2"/>
  <c r="J301" i="2"/>
  <c r="E301" i="33" s="1"/>
  <c r="J302" i="2"/>
  <c r="J303" i="2"/>
  <c r="E303" i="33" s="1"/>
  <c r="J304" i="2"/>
  <c r="E304" i="33" s="1"/>
  <c r="J305" i="2"/>
  <c r="E305" i="33" s="1"/>
  <c r="J306" i="2"/>
  <c r="E306" i="33" s="1"/>
  <c r="J307" i="2"/>
  <c r="E307" i="33" s="1"/>
  <c r="J308" i="2"/>
  <c r="E308" i="33" s="1"/>
  <c r="J309" i="2"/>
  <c r="E309" i="33" s="1"/>
  <c r="J310" i="2"/>
  <c r="J311" i="2"/>
  <c r="E311" i="33" s="1"/>
  <c r="J312" i="2"/>
  <c r="E312" i="33" s="1"/>
  <c r="J313" i="2"/>
  <c r="E313" i="33" s="1"/>
  <c r="J314" i="2"/>
  <c r="E314" i="33" s="1"/>
  <c r="J315" i="2"/>
  <c r="E315" i="33" s="1"/>
  <c r="J316" i="2"/>
  <c r="E316" i="33" s="1"/>
  <c r="J317" i="2"/>
  <c r="E317" i="33" s="1"/>
  <c r="J318" i="2"/>
  <c r="J319" i="2"/>
  <c r="E319" i="33" s="1"/>
  <c r="J320" i="2"/>
  <c r="E320" i="33" s="1"/>
  <c r="J321" i="2"/>
  <c r="E321" i="33" s="1"/>
  <c r="J322" i="2"/>
  <c r="E322" i="33" s="1"/>
  <c r="J323" i="2"/>
  <c r="E323" i="33" s="1"/>
  <c r="J324" i="2"/>
  <c r="E324" i="33" s="1"/>
  <c r="J325" i="2"/>
  <c r="E325" i="33" s="1"/>
  <c r="J326" i="2"/>
  <c r="J327" i="2"/>
  <c r="E327" i="33" s="1"/>
  <c r="J328" i="2"/>
  <c r="E328" i="33" s="1"/>
  <c r="J329" i="2"/>
  <c r="E329" i="33" s="1"/>
  <c r="J330" i="2"/>
  <c r="E330" i="33" s="1"/>
  <c r="J331" i="2"/>
  <c r="E331" i="33" s="1"/>
  <c r="J332" i="2"/>
  <c r="J333" i="2"/>
  <c r="E333" i="33" s="1"/>
  <c r="J334" i="2"/>
  <c r="J335" i="2"/>
  <c r="E335" i="33" s="1"/>
  <c r="J336" i="2"/>
  <c r="E336" i="33" s="1"/>
  <c r="J337" i="2"/>
  <c r="E337" i="33" s="1"/>
  <c r="J338" i="2"/>
  <c r="E338" i="33" s="1"/>
  <c r="J339" i="2"/>
  <c r="E339" i="33" s="1"/>
  <c r="J340" i="2"/>
  <c r="E340" i="33" s="1"/>
  <c r="J341" i="2"/>
  <c r="E341" i="33" s="1"/>
  <c r="J342" i="2"/>
  <c r="J343" i="2"/>
  <c r="E343" i="33" s="1"/>
  <c r="J344" i="2"/>
  <c r="E344" i="33" s="1"/>
  <c r="J345" i="2"/>
  <c r="E345" i="33" s="1"/>
  <c r="J346" i="2"/>
  <c r="E346" i="33" s="1"/>
  <c r="J347" i="2"/>
  <c r="E347" i="33" s="1"/>
  <c r="J348" i="2"/>
  <c r="E348" i="33" s="1"/>
  <c r="J349" i="2"/>
  <c r="E349" i="33" s="1"/>
  <c r="J350" i="2"/>
  <c r="J351" i="2"/>
  <c r="E351" i="33" s="1"/>
  <c r="J352" i="2"/>
  <c r="E352" i="33" s="1"/>
  <c r="J353" i="2"/>
  <c r="E353" i="33" s="1"/>
  <c r="J354" i="2"/>
  <c r="E354" i="33" s="1"/>
  <c r="J355" i="2"/>
  <c r="E355" i="33" s="1"/>
  <c r="J356" i="2"/>
  <c r="E356" i="33" s="1"/>
  <c r="J357" i="2"/>
  <c r="J358" i="2"/>
  <c r="J359" i="2"/>
  <c r="E359" i="33" s="1"/>
  <c r="J360" i="2"/>
  <c r="E360" i="33" s="1"/>
  <c r="J361" i="2"/>
  <c r="E361" i="33" s="1"/>
  <c r="J362" i="2"/>
  <c r="E362" i="33" s="1"/>
  <c r="J363" i="2"/>
  <c r="E363" i="33" s="1"/>
  <c r="J364" i="2"/>
  <c r="E364" i="33" s="1"/>
  <c r="J365" i="2"/>
  <c r="E365" i="33" s="1"/>
  <c r="J366" i="2"/>
  <c r="J367" i="2"/>
  <c r="E367" i="33" s="1"/>
  <c r="J368" i="2"/>
  <c r="E368" i="33" s="1"/>
  <c r="J369" i="2"/>
  <c r="E369" i="33" s="1"/>
  <c r="J370" i="2"/>
  <c r="E370" i="33" s="1"/>
  <c r="J371" i="2"/>
  <c r="E371" i="33" s="1"/>
  <c r="J372" i="2"/>
  <c r="E372" i="33" s="1"/>
  <c r="J373" i="2"/>
  <c r="E373" i="33" s="1"/>
  <c r="J374" i="2"/>
  <c r="J375" i="2"/>
  <c r="E375" i="33" s="1"/>
  <c r="J376" i="2"/>
  <c r="E376" i="33" s="1"/>
  <c r="J377" i="2"/>
  <c r="E377" i="33" s="1"/>
  <c r="J378" i="2"/>
  <c r="E378" i="33" s="1"/>
  <c r="J379" i="2"/>
  <c r="E379" i="33" s="1"/>
  <c r="J380" i="2"/>
  <c r="E380" i="33" s="1"/>
  <c r="J381" i="2"/>
  <c r="E381" i="33" s="1"/>
  <c r="J382" i="2"/>
  <c r="J383" i="2"/>
  <c r="E383" i="33" s="1"/>
  <c r="J384" i="2"/>
  <c r="E384" i="33" s="1"/>
  <c r="J385" i="2"/>
  <c r="E385" i="33" s="1"/>
  <c r="J386" i="2"/>
  <c r="E386" i="33" s="1"/>
  <c r="J387" i="2"/>
  <c r="E387" i="33" s="1"/>
  <c r="J388" i="2"/>
  <c r="E388" i="33" s="1"/>
  <c r="J389" i="2"/>
  <c r="E389" i="33" s="1"/>
  <c r="J390" i="2"/>
  <c r="J391" i="2"/>
  <c r="E391" i="33" s="1"/>
  <c r="J392" i="2"/>
  <c r="E392" i="33" s="1"/>
  <c r="J393" i="2"/>
  <c r="E393" i="33" s="1"/>
  <c r="J394" i="2"/>
  <c r="E394" i="33" s="1"/>
  <c r="J395" i="2"/>
  <c r="E395" i="33" s="1"/>
  <c r="J396" i="2"/>
  <c r="J397" i="2"/>
  <c r="E397" i="33" s="1"/>
  <c r="J398" i="2"/>
  <c r="J399" i="2"/>
  <c r="E399" i="33" s="1"/>
  <c r="J400" i="2"/>
  <c r="E400" i="33" s="1"/>
  <c r="J401" i="2"/>
  <c r="E401" i="33" s="1"/>
  <c r="J402" i="2"/>
  <c r="E402" i="33" s="1"/>
  <c r="J403" i="2"/>
  <c r="E403" i="33" s="1"/>
  <c r="J404" i="2"/>
  <c r="E404" i="33" s="1"/>
  <c r="J405" i="2"/>
  <c r="E405" i="33" s="1"/>
  <c r="J406" i="2"/>
  <c r="J407" i="2"/>
  <c r="E407" i="33" s="1"/>
  <c r="J408" i="2"/>
  <c r="E408" i="33" s="1"/>
  <c r="J409" i="2"/>
  <c r="E409" i="33" s="1"/>
  <c r="J410" i="2"/>
  <c r="E410" i="33" s="1"/>
  <c r="J411" i="2"/>
  <c r="E411" i="33" s="1"/>
  <c r="J412" i="2"/>
  <c r="E412" i="33" s="1"/>
  <c r="J413" i="2"/>
  <c r="E413" i="33" s="1"/>
  <c r="J414" i="2"/>
  <c r="J415" i="2"/>
  <c r="E415" i="33" s="1"/>
  <c r="J416" i="2"/>
  <c r="E416" i="33" s="1"/>
  <c r="J417" i="2"/>
  <c r="E417" i="33" s="1"/>
  <c r="J418" i="2"/>
  <c r="E418" i="33" s="1"/>
  <c r="J419" i="2"/>
  <c r="E419" i="33" s="1"/>
  <c r="J420" i="2"/>
  <c r="E420" i="33" s="1"/>
  <c r="J421" i="2"/>
  <c r="E421" i="33" s="1"/>
  <c r="J422" i="2"/>
  <c r="J423" i="2"/>
  <c r="E423" i="33" s="1"/>
  <c r="J424" i="2"/>
  <c r="E424" i="33" s="1"/>
  <c r="J425" i="2"/>
  <c r="E425" i="33" s="1"/>
  <c r="J426" i="2"/>
  <c r="E426" i="33" s="1"/>
  <c r="J427" i="2"/>
  <c r="E427" i="33" s="1"/>
  <c r="J428" i="2"/>
  <c r="E428" i="33" s="1"/>
  <c r="J429" i="2"/>
  <c r="E429" i="33" s="1"/>
  <c r="J430" i="2"/>
  <c r="J431" i="2"/>
  <c r="E431" i="33" s="1"/>
  <c r="J432" i="2"/>
  <c r="E432" i="33" s="1"/>
  <c r="J433" i="2"/>
  <c r="E433" i="33" s="1"/>
  <c r="J434" i="2"/>
  <c r="E434" i="33" s="1"/>
  <c r="J435" i="2"/>
  <c r="E435" i="33" s="1"/>
  <c r="J436" i="2"/>
  <c r="E436" i="33" s="1"/>
  <c r="J437" i="2"/>
  <c r="E437" i="33" s="1"/>
  <c r="J438" i="2"/>
  <c r="J439" i="2"/>
  <c r="E439" i="33" s="1"/>
  <c r="J440" i="2"/>
  <c r="E440" i="33" s="1"/>
  <c r="J441" i="2"/>
  <c r="E441" i="33" s="1"/>
  <c r="J442" i="2"/>
  <c r="E442" i="33" s="1"/>
  <c r="J443" i="2"/>
  <c r="E443" i="33" s="1"/>
  <c r="J444" i="2"/>
  <c r="E444" i="33" s="1"/>
  <c r="J445" i="2"/>
  <c r="E445" i="33" s="1"/>
  <c r="J446" i="2"/>
  <c r="J447" i="2"/>
  <c r="E447" i="33" s="1"/>
  <c r="J448" i="2"/>
  <c r="E448" i="33" s="1"/>
  <c r="J449" i="2"/>
  <c r="E449" i="33" s="1"/>
  <c r="J450" i="2"/>
  <c r="E450" i="33" s="1"/>
  <c r="J451" i="2"/>
  <c r="E451" i="33" s="1"/>
  <c r="J452" i="2"/>
  <c r="E452" i="33" s="1"/>
  <c r="J453" i="2"/>
  <c r="E453" i="33" s="1"/>
  <c r="J454" i="2"/>
  <c r="J455" i="2"/>
  <c r="E455" i="33" s="1"/>
  <c r="J456" i="2"/>
  <c r="E456" i="33" s="1"/>
  <c r="J457" i="2"/>
  <c r="E457" i="33" s="1"/>
  <c r="J458" i="2"/>
  <c r="E458" i="33" s="1"/>
  <c r="J459" i="2"/>
  <c r="E459" i="33" s="1"/>
  <c r="J460" i="2"/>
  <c r="E460" i="33" s="1"/>
  <c r="J461" i="2"/>
  <c r="E461" i="33" s="1"/>
  <c r="J462" i="2"/>
  <c r="J463" i="2"/>
  <c r="E463" i="33" s="1"/>
  <c r="J464" i="2"/>
  <c r="E464" i="33" s="1"/>
  <c r="J465" i="2"/>
  <c r="E465" i="33" s="1"/>
  <c r="J466" i="2"/>
  <c r="E466" i="33" s="1"/>
  <c r="J467" i="2"/>
  <c r="E467" i="33" s="1"/>
  <c r="J468" i="2"/>
  <c r="J469" i="2"/>
  <c r="E469" i="33" s="1"/>
  <c r="J470" i="2"/>
  <c r="J471" i="2"/>
  <c r="E471" i="33" s="1"/>
  <c r="J472" i="2"/>
  <c r="E472" i="33" s="1"/>
  <c r="J473" i="2"/>
  <c r="E473" i="33" s="1"/>
  <c r="J474" i="2"/>
  <c r="E474" i="33" s="1"/>
  <c r="J475" i="2"/>
  <c r="E475" i="33" s="1"/>
  <c r="J476" i="2"/>
  <c r="E476" i="33" s="1"/>
  <c r="J477" i="2"/>
  <c r="E477" i="33" s="1"/>
  <c r="J478" i="2"/>
  <c r="J479" i="2"/>
  <c r="E479" i="33" s="1"/>
  <c r="J480" i="2"/>
  <c r="E480" i="33" s="1"/>
  <c r="J481" i="2"/>
  <c r="E481" i="33" s="1"/>
  <c r="J482" i="2"/>
  <c r="E482" i="33" s="1"/>
  <c r="J483" i="2"/>
  <c r="E483" i="33" s="1"/>
  <c r="J484" i="2"/>
  <c r="E484" i="33" s="1"/>
  <c r="J485" i="2"/>
  <c r="E485" i="33" s="1"/>
  <c r="J486" i="2"/>
  <c r="J487" i="2"/>
  <c r="E487" i="33" s="1"/>
  <c r="J488" i="2"/>
  <c r="E488" i="33" s="1"/>
  <c r="J489" i="2"/>
  <c r="E489" i="33" s="1"/>
  <c r="J490" i="2"/>
  <c r="E490" i="33" s="1"/>
  <c r="J491" i="2"/>
  <c r="E491" i="33" s="1"/>
  <c r="J492" i="2"/>
  <c r="E492" i="33" s="1"/>
  <c r="J493" i="2"/>
  <c r="E493" i="33" s="1"/>
  <c r="J494" i="2"/>
  <c r="J495" i="2"/>
  <c r="E495" i="33" s="1"/>
  <c r="J496" i="2"/>
  <c r="E496" i="33" s="1"/>
  <c r="J497" i="2"/>
  <c r="E497" i="33" s="1"/>
  <c r="J498" i="2"/>
  <c r="E498" i="33" s="1"/>
  <c r="J499" i="2"/>
  <c r="E499" i="33" s="1"/>
  <c r="J500" i="2"/>
  <c r="E500" i="33" s="1"/>
  <c r="J501" i="2"/>
  <c r="E501" i="33" s="1"/>
  <c r="J502" i="2"/>
  <c r="J503" i="2"/>
  <c r="E503" i="33" s="1"/>
  <c r="J504" i="2"/>
  <c r="E504" i="33" s="1"/>
  <c r="J505" i="2"/>
  <c r="E505" i="33" s="1"/>
  <c r="J506" i="2"/>
  <c r="E506" i="33" s="1"/>
  <c r="J507" i="2"/>
  <c r="E507" i="33" s="1"/>
  <c r="E11" i="33"/>
  <c r="E12" i="33"/>
  <c r="E13" i="33"/>
  <c r="J14" i="2"/>
  <c r="E14" i="33" s="1"/>
  <c r="J15" i="2"/>
  <c r="E15" i="33" s="1"/>
  <c r="J16" i="2"/>
  <c r="E16" i="33" s="1"/>
  <c r="J17" i="2"/>
  <c r="E17" i="33" s="1"/>
  <c r="J18" i="2"/>
  <c r="E18" i="33" s="1"/>
  <c r="J19" i="2"/>
  <c r="E19" i="33" s="1"/>
  <c r="J8" i="2"/>
  <c r="E8" i="33" s="1"/>
  <c r="E9" i="33"/>
  <c r="D22" i="33"/>
  <c r="D38" i="33"/>
  <c r="D46" i="33"/>
  <c r="D54" i="33"/>
  <c r="D62" i="33"/>
  <c r="D70" i="33"/>
  <c r="D86" i="33"/>
  <c r="D94" i="33"/>
  <c r="D110" i="33"/>
  <c r="D118" i="33"/>
  <c r="D134" i="33"/>
  <c r="D142" i="33"/>
  <c r="D150" i="33"/>
  <c r="D166" i="33"/>
  <c r="D198" i="33"/>
  <c r="D222" i="33"/>
  <c r="D246" i="33"/>
  <c r="D254" i="33"/>
  <c r="D270" i="33"/>
  <c r="D286" i="33"/>
  <c r="D334" i="33"/>
  <c r="D508" i="27"/>
  <c r="D50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364" i="27"/>
  <c r="A365" i="27"/>
  <c r="A366" i="27"/>
  <c r="A367" i="27"/>
  <c r="A368" i="27"/>
  <c r="A369" i="27"/>
  <c r="A370" i="27"/>
  <c r="A371" i="27"/>
  <c r="A372" i="27"/>
  <c r="A373" i="27"/>
  <c r="A374" i="27"/>
  <c r="A375" i="27"/>
  <c r="A376" i="27"/>
  <c r="A377" i="27"/>
  <c r="A378" i="27"/>
  <c r="A379" i="27"/>
  <c r="A380" i="27"/>
  <c r="A381" i="27"/>
  <c r="A382" i="27"/>
  <c r="A383" i="27"/>
  <c r="A384" i="27"/>
  <c r="A385" i="27"/>
  <c r="A386" i="27"/>
  <c r="A387" i="27"/>
  <c r="A388" i="27"/>
  <c r="A389" i="27"/>
  <c r="A390" i="27"/>
  <c r="A391" i="27"/>
  <c r="A392" i="27"/>
  <c r="A393" i="27"/>
  <c r="A394" i="27"/>
  <c r="A395" i="27"/>
  <c r="A396" i="27"/>
  <c r="A397" i="27"/>
  <c r="A398" i="27"/>
  <c r="A399" i="27"/>
  <c r="A400" i="27"/>
  <c r="A401" i="27"/>
  <c r="A402" i="27"/>
  <c r="A403" i="27"/>
  <c r="A404" i="27"/>
  <c r="A405" i="27"/>
  <c r="A406" i="27"/>
  <c r="A407" i="27"/>
  <c r="A408" i="27"/>
  <c r="A409" i="27"/>
  <c r="A410" i="27"/>
  <c r="A411" i="27"/>
  <c r="A412" i="27"/>
  <c r="A413" i="27"/>
  <c r="A414" i="27"/>
  <c r="A415" i="27"/>
  <c r="A416" i="27"/>
  <c r="A417" i="27"/>
  <c r="A418" i="27"/>
  <c r="A419" i="27"/>
  <c r="A420" i="27"/>
  <c r="A421" i="27"/>
  <c r="A422" i="27"/>
  <c r="A423" i="27"/>
  <c r="A424" i="27"/>
  <c r="A425" i="27"/>
  <c r="A426" i="27"/>
  <c r="A427" i="27"/>
  <c r="A428" i="27"/>
  <c r="A429" i="27"/>
  <c r="A430" i="27"/>
  <c r="A431" i="27"/>
  <c r="A432" i="27"/>
  <c r="A433" i="27"/>
  <c r="A434" i="27"/>
  <c r="A435" i="27"/>
  <c r="A436" i="27"/>
  <c r="A437" i="27"/>
  <c r="A438" i="27"/>
  <c r="A439" i="27"/>
  <c r="A440" i="27"/>
  <c r="A441" i="27"/>
  <c r="A442" i="27"/>
  <c r="A443" i="27"/>
  <c r="A444" i="27"/>
  <c r="A445" i="27"/>
  <c r="A446" i="27"/>
  <c r="A447" i="27"/>
  <c r="A448" i="27"/>
  <c r="A449" i="27"/>
  <c r="A450" i="27"/>
  <c r="A451" i="27"/>
  <c r="A452" i="27"/>
  <c r="A453" i="27"/>
  <c r="A454" i="27"/>
  <c r="A455" i="27"/>
  <c r="A456" i="27"/>
  <c r="A457" i="27"/>
  <c r="A458" i="27"/>
  <c r="A459" i="27"/>
  <c r="A460" i="27"/>
  <c r="A461" i="27"/>
  <c r="A462" i="27"/>
  <c r="A463" i="27"/>
  <c r="A464" i="27"/>
  <c r="A465" i="27"/>
  <c r="A466" i="27"/>
  <c r="A467" i="27"/>
  <c r="A468" i="27"/>
  <c r="A469" i="27"/>
  <c r="A470" i="27"/>
  <c r="A471" i="27"/>
  <c r="A472" i="27"/>
  <c r="A473" i="27"/>
  <c r="A474" i="27"/>
  <c r="A475" i="27"/>
  <c r="A476" i="27"/>
  <c r="A477" i="27"/>
  <c r="A478" i="27"/>
  <c r="A479" i="27"/>
  <c r="A480" i="27"/>
  <c r="A481" i="27"/>
  <c r="A482" i="27"/>
  <c r="A483" i="27"/>
  <c r="A484" i="27"/>
  <c r="A485" i="27"/>
  <c r="A486" i="27"/>
  <c r="A487" i="27"/>
  <c r="A488" i="27"/>
  <c r="A489" i="27"/>
  <c r="A490" i="27"/>
  <c r="A491" i="27"/>
  <c r="A492" i="27"/>
  <c r="A493" i="27"/>
  <c r="A494" i="27"/>
  <c r="A495" i="27"/>
  <c r="A496" i="27"/>
  <c r="A497" i="27"/>
  <c r="A498" i="27"/>
  <c r="A499" i="27"/>
  <c r="A500" i="27"/>
  <c r="A501" i="27"/>
  <c r="A502" i="27"/>
  <c r="A503" i="27"/>
  <c r="A504" i="27"/>
  <c r="A505" i="27"/>
  <c r="A506" i="27"/>
  <c r="A507" i="27"/>
  <c r="A508" i="27"/>
  <c r="A509" i="27"/>
  <c r="A9" i="27"/>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12" i="26"/>
  <c r="D10" i="33"/>
  <c r="D11" i="33"/>
  <c r="D14" i="33"/>
  <c r="D23" i="33"/>
  <c r="D24" i="33"/>
  <c r="D31" i="33"/>
  <c r="D32" i="33"/>
  <c r="D33" i="33"/>
  <c r="D39" i="33"/>
  <c r="D40" i="33"/>
  <c r="D48" i="33"/>
  <c r="D55" i="33"/>
  <c r="D56" i="33"/>
  <c r="D63" i="33"/>
  <c r="D88" i="33"/>
  <c r="D152" i="33"/>
  <c r="D159" i="33"/>
  <c r="D216" i="33"/>
  <c r="D240" i="33"/>
  <c r="D256" i="33"/>
  <c r="D264" i="33"/>
  <c r="D272" i="33"/>
  <c r="D288" i="33"/>
  <c r="D296" i="33"/>
  <c r="D304" i="33"/>
  <c r="D352" i="33"/>
  <c r="D360" i="33"/>
  <c r="D368" i="33"/>
  <c r="D384" i="33"/>
  <c r="D391" i="33"/>
  <c r="D392" i="33"/>
  <c r="D400" i="33"/>
  <c r="D424" i="33"/>
  <c r="D431" i="33"/>
  <c r="D432" i="33"/>
  <c r="D487" i="33"/>
  <c r="F11"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M76" i="33"/>
  <c r="M77" i="33"/>
  <c r="M78" i="33"/>
  <c r="M79" i="33"/>
  <c r="M80" i="33"/>
  <c r="M81" i="33"/>
  <c r="M82" i="33"/>
  <c r="M83" i="33"/>
  <c r="M84" i="33"/>
  <c r="M85" i="33"/>
  <c r="M86"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M124" i="33"/>
  <c r="M125" i="33"/>
  <c r="M126" i="33"/>
  <c r="M127" i="33"/>
  <c r="M128" i="33"/>
  <c r="M129" i="33"/>
  <c r="M130" i="33"/>
  <c r="M131" i="33"/>
  <c r="M132" i="33"/>
  <c r="M133" i="33"/>
  <c r="M134" i="33"/>
  <c r="M135" i="33"/>
  <c r="M136" i="33"/>
  <c r="M137" i="33"/>
  <c r="M138" i="33"/>
  <c r="M139" i="33"/>
  <c r="M140" i="33"/>
  <c r="M141" i="33"/>
  <c r="M142" i="33"/>
  <c r="M143" i="33"/>
  <c r="M144" i="33"/>
  <c r="M145" i="33"/>
  <c r="M146" i="33"/>
  <c r="M147" i="33"/>
  <c r="M148" i="33"/>
  <c r="M149" i="33"/>
  <c r="M150" i="33"/>
  <c r="M151" i="33"/>
  <c r="M152" i="33"/>
  <c r="M153" i="33"/>
  <c r="M154" i="33"/>
  <c r="M155" i="33"/>
  <c r="M156" i="33"/>
  <c r="M157" i="33"/>
  <c r="M158" i="33"/>
  <c r="M159" i="33"/>
  <c r="M160" i="33"/>
  <c r="M161" i="33"/>
  <c r="M162" i="33"/>
  <c r="M163" i="33"/>
  <c r="M164" i="33"/>
  <c r="M165" i="33"/>
  <c r="M166" i="33"/>
  <c r="M167" i="33"/>
  <c r="M168" i="33"/>
  <c r="M169" i="33"/>
  <c r="M170" i="33"/>
  <c r="M171" i="33"/>
  <c r="M172" i="33"/>
  <c r="M173" i="33"/>
  <c r="M174" i="33"/>
  <c r="M175" i="33"/>
  <c r="M176" i="33"/>
  <c r="M177" i="33"/>
  <c r="M178" i="33"/>
  <c r="M179" i="33"/>
  <c r="M180" i="33"/>
  <c r="M181" i="33"/>
  <c r="M182" i="33"/>
  <c r="M183" i="33"/>
  <c r="M184" i="33"/>
  <c r="M185" i="33"/>
  <c r="M186" i="33"/>
  <c r="M187" i="33"/>
  <c r="M188" i="33"/>
  <c r="M189" i="33"/>
  <c r="M190" i="33"/>
  <c r="M191" i="33"/>
  <c r="M192" i="33"/>
  <c r="M193" i="33"/>
  <c r="M194" i="33"/>
  <c r="M195" i="33"/>
  <c r="M196" i="33"/>
  <c r="M197" i="33"/>
  <c r="M198" i="33"/>
  <c r="M199" i="33"/>
  <c r="M200" i="33"/>
  <c r="M201" i="33"/>
  <c r="M202" i="33"/>
  <c r="M203" i="33"/>
  <c r="M204" i="33"/>
  <c r="M205" i="33"/>
  <c r="M206" i="33"/>
  <c r="M207" i="33"/>
  <c r="M208" i="33"/>
  <c r="M209" i="33"/>
  <c r="M210" i="33"/>
  <c r="M211" i="33"/>
  <c r="M212" i="33"/>
  <c r="M213" i="33"/>
  <c r="M214" i="33"/>
  <c r="M215" i="33"/>
  <c r="M216" i="33"/>
  <c r="M217" i="33"/>
  <c r="M218" i="33"/>
  <c r="M219" i="33"/>
  <c r="M220" i="33"/>
  <c r="M221" i="33"/>
  <c r="M222" i="33"/>
  <c r="M223" i="33"/>
  <c r="M224" i="33"/>
  <c r="M225" i="33"/>
  <c r="M226" i="33"/>
  <c r="M227" i="33"/>
  <c r="M228" i="33"/>
  <c r="M229" i="33"/>
  <c r="M230" i="33"/>
  <c r="M231" i="33"/>
  <c r="M232" i="33"/>
  <c r="M233" i="33"/>
  <c r="M234" i="33"/>
  <c r="M235" i="33"/>
  <c r="M236" i="33"/>
  <c r="M237" i="33"/>
  <c r="M238" i="33"/>
  <c r="M239" i="33"/>
  <c r="M240" i="33"/>
  <c r="M241" i="33"/>
  <c r="M242" i="33"/>
  <c r="M243" i="33"/>
  <c r="M244" i="33"/>
  <c r="M245" i="33"/>
  <c r="M246" i="33"/>
  <c r="M247" i="33"/>
  <c r="M248" i="33"/>
  <c r="M249" i="33"/>
  <c r="M250" i="33"/>
  <c r="M251" i="33"/>
  <c r="M252" i="33"/>
  <c r="M253" i="33"/>
  <c r="M254" i="33"/>
  <c r="M255" i="33"/>
  <c r="M256" i="33"/>
  <c r="M257" i="33"/>
  <c r="M258" i="33"/>
  <c r="M259" i="33"/>
  <c r="M260" i="33"/>
  <c r="M261" i="33"/>
  <c r="M262" i="33"/>
  <c r="M263" i="33"/>
  <c r="M264" i="33"/>
  <c r="M265" i="33"/>
  <c r="M266" i="33"/>
  <c r="M267" i="33"/>
  <c r="M268" i="33"/>
  <c r="M269" i="33"/>
  <c r="M270" i="33"/>
  <c r="M271" i="33"/>
  <c r="M272" i="33"/>
  <c r="M273" i="33"/>
  <c r="M274" i="33"/>
  <c r="M275" i="33"/>
  <c r="M276" i="33"/>
  <c r="M277" i="33"/>
  <c r="M278" i="33"/>
  <c r="M279" i="33"/>
  <c r="M280" i="33"/>
  <c r="M281" i="33"/>
  <c r="M282" i="33"/>
  <c r="M283" i="33"/>
  <c r="M284" i="33"/>
  <c r="M285" i="33"/>
  <c r="M286" i="33"/>
  <c r="M287" i="33"/>
  <c r="M288" i="33"/>
  <c r="M289" i="33"/>
  <c r="M290" i="33"/>
  <c r="M291" i="33"/>
  <c r="M292" i="33"/>
  <c r="M293" i="33"/>
  <c r="M294" i="33"/>
  <c r="M295" i="33"/>
  <c r="M296" i="33"/>
  <c r="M297" i="33"/>
  <c r="M298" i="33"/>
  <c r="M299" i="33"/>
  <c r="M300" i="33"/>
  <c r="M301" i="33"/>
  <c r="M302" i="33"/>
  <c r="M303" i="33"/>
  <c r="M304" i="33"/>
  <c r="M305" i="33"/>
  <c r="M306" i="33"/>
  <c r="M307" i="33"/>
  <c r="M308" i="33"/>
  <c r="M309" i="33"/>
  <c r="M310" i="33"/>
  <c r="M311" i="33"/>
  <c r="M312" i="33"/>
  <c r="M313" i="33"/>
  <c r="M314" i="33"/>
  <c r="M315" i="33"/>
  <c r="M316" i="33"/>
  <c r="M317" i="33"/>
  <c r="M318" i="33"/>
  <c r="M319" i="33"/>
  <c r="M320" i="33"/>
  <c r="M321" i="33"/>
  <c r="M322" i="33"/>
  <c r="M323" i="33"/>
  <c r="M324" i="33"/>
  <c r="M325" i="33"/>
  <c r="M326" i="33"/>
  <c r="M327" i="33"/>
  <c r="M328" i="33"/>
  <c r="M329" i="33"/>
  <c r="M330" i="33"/>
  <c r="M331" i="33"/>
  <c r="M332" i="33"/>
  <c r="M333" i="33"/>
  <c r="M334" i="33"/>
  <c r="M335" i="33"/>
  <c r="M336" i="33"/>
  <c r="M337" i="33"/>
  <c r="M338" i="33"/>
  <c r="M339" i="33"/>
  <c r="M340" i="33"/>
  <c r="M341" i="33"/>
  <c r="M342" i="33"/>
  <c r="M343" i="33"/>
  <c r="M344" i="33"/>
  <c r="M345" i="33"/>
  <c r="M346" i="33"/>
  <c r="M347" i="33"/>
  <c r="M348" i="33"/>
  <c r="M349" i="33"/>
  <c r="M350" i="33"/>
  <c r="M351" i="33"/>
  <c r="M352" i="33"/>
  <c r="M353" i="33"/>
  <c r="M354" i="33"/>
  <c r="M355" i="33"/>
  <c r="M356" i="33"/>
  <c r="M357" i="33"/>
  <c r="M358" i="33"/>
  <c r="M359" i="33"/>
  <c r="M360" i="33"/>
  <c r="M361" i="33"/>
  <c r="M362" i="33"/>
  <c r="M363" i="33"/>
  <c r="M364" i="33"/>
  <c r="M365" i="33"/>
  <c r="M366" i="33"/>
  <c r="M367" i="33"/>
  <c r="M368" i="33"/>
  <c r="M369" i="33"/>
  <c r="M370" i="33"/>
  <c r="M371" i="33"/>
  <c r="M372" i="33"/>
  <c r="M373" i="33"/>
  <c r="M374" i="33"/>
  <c r="M375" i="33"/>
  <c r="M376" i="33"/>
  <c r="M377" i="33"/>
  <c r="M378" i="33"/>
  <c r="M379" i="33"/>
  <c r="M380" i="33"/>
  <c r="M381" i="33"/>
  <c r="M382" i="33"/>
  <c r="M383" i="33"/>
  <c r="M384" i="33"/>
  <c r="M385" i="33"/>
  <c r="M386" i="33"/>
  <c r="M387" i="33"/>
  <c r="M388" i="33"/>
  <c r="M389" i="33"/>
  <c r="M390" i="33"/>
  <c r="M391" i="33"/>
  <c r="M392" i="33"/>
  <c r="M393" i="33"/>
  <c r="M394" i="33"/>
  <c r="M395" i="33"/>
  <c r="M396" i="33"/>
  <c r="M397" i="33"/>
  <c r="M398" i="33"/>
  <c r="M399" i="33"/>
  <c r="M400" i="33"/>
  <c r="M401" i="33"/>
  <c r="M402" i="33"/>
  <c r="M403" i="33"/>
  <c r="M404" i="33"/>
  <c r="M405" i="33"/>
  <c r="M406" i="33"/>
  <c r="M407" i="33"/>
  <c r="M408" i="33"/>
  <c r="M409" i="33"/>
  <c r="M410" i="33"/>
  <c r="M411" i="33"/>
  <c r="M412" i="33"/>
  <c r="M413" i="33"/>
  <c r="M414" i="33"/>
  <c r="M415" i="33"/>
  <c r="M416" i="33"/>
  <c r="M417" i="33"/>
  <c r="M418" i="33"/>
  <c r="M419" i="33"/>
  <c r="M420" i="33"/>
  <c r="M421" i="33"/>
  <c r="M422" i="33"/>
  <c r="M423" i="33"/>
  <c r="M424" i="33"/>
  <c r="M425" i="33"/>
  <c r="M426" i="33"/>
  <c r="M427" i="33"/>
  <c r="M428" i="33"/>
  <c r="M429" i="33"/>
  <c r="M430" i="33"/>
  <c r="M431" i="33"/>
  <c r="M432" i="33"/>
  <c r="M433" i="33"/>
  <c r="M434" i="33"/>
  <c r="M435" i="33"/>
  <c r="M436" i="33"/>
  <c r="M437" i="33"/>
  <c r="M438" i="33"/>
  <c r="M439" i="33"/>
  <c r="M440" i="33"/>
  <c r="M441" i="33"/>
  <c r="M442" i="33"/>
  <c r="M443" i="33"/>
  <c r="M444" i="33"/>
  <c r="M445" i="33"/>
  <c r="M446" i="33"/>
  <c r="M447" i="33"/>
  <c r="M448" i="33"/>
  <c r="M449" i="33"/>
  <c r="M450" i="33"/>
  <c r="M451" i="33"/>
  <c r="M452" i="33"/>
  <c r="M453" i="33"/>
  <c r="M454" i="33"/>
  <c r="M455" i="33"/>
  <c r="M456" i="33"/>
  <c r="M457" i="33"/>
  <c r="M458" i="33"/>
  <c r="M459" i="33"/>
  <c r="M460" i="33"/>
  <c r="M461" i="33"/>
  <c r="M462" i="33"/>
  <c r="M463" i="33"/>
  <c r="M464" i="33"/>
  <c r="M465" i="33"/>
  <c r="M466" i="33"/>
  <c r="M467" i="33"/>
  <c r="M468" i="33"/>
  <c r="M469" i="33"/>
  <c r="M470" i="33"/>
  <c r="M471" i="33"/>
  <c r="M472" i="33"/>
  <c r="M473" i="33"/>
  <c r="M474" i="33"/>
  <c r="M475" i="33"/>
  <c r="M476" i="33"/>
  <c r="M477" i="33"/>
  <c r="M478" i="33"/>
  <c r="M479" i="33"/>
  <c r="M480" i="33"/>
  <c r="M481" i="33"/>
  <c r="M482" i="33"/>
  <c r="M483" i="33"/>
  <c r="M484" i="33"/>
  <c r="M485" i="33"/>
  <c r="M486" i="33"/>
  <c r="M487" i="33"/>
  <c r="M488" i="33"/>
  <c r="M489" i="33"/>
  <c r="M490" i="33"/>
  <c r="M491" i="33"/>
  <c r="M492" i="33"/>
  <c r="M493" i="33"/>
  <c r="M494" i="33"/>
  <c r="M495" i="33"/>
  <c r="M496" i="33"/>
  <c r="M497" i="33"/>
  <c r="M498" i="33"/>
  <c r="M499" i="33"/>
  <c r="M500" i="33"/>
  <c r="M501" i="33"/>
  <c r="M502" i="33"/>
  <c r="M503" i="33"/>
  <c r="M504" i="33"/>
  <c r="M505" i="33"/>
  <c r="M506" i="33"/>
  <c r="M507" i="33"/>
  <c r="M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67" i="33"/>
  <c r="J68" i="33"/>
  <c r="J69" i="33"/>
  <c r="J70" i="33"/>
  <c r="J71" i="33"/>
  <c r="J72" i="33"/>
  <c r="J73" i="33"/>
  <c r="J74" i="33"/>
  <c r="J75" i="33"/>
  <c r="J76" i="33"/>
  <c r="J77" i="33"/>
  <c r="J78" i="33"/>
  <c r="J79" i="33"/>
  <c r="J80" i="33"/>
  <c r="J81" i="33"/>
  <c r="J82" i="33"/>
  <c r="J83" i="33"/>
  <c r="J84" i="33"/>
  <c r="J85" i="33"/>
  <c r="J86" i="33"/>
  <c r="J87" i="33"/>
  <c r="J88" i="33"/>
  <c r="J89" i="33"/>
  <c r="J90" i="33"/>
  <c r="J91" i="33"/>
  <c r="J92" i="33"/>
  <c r="J93" i="33"/>
  <c r="J94" i="33"/>
  <c r="J95" i="33"/>
  <c r="J96" i="33"/>
  <c r="J97" i="33"/>
  <c r="J98" i="33"/>
  <c r="J99" i="33"/>
  <c r="J100" i="33"/>
  <c r="J101" i="33"/>
  <c r="J102" i="33"/>
  <c r="J103" i="33"/>
  <c r="J104" i="33"/>
  <c r="J105" i="33"/>
  <c r="J106" i="33"/>
  <c r="J107" i="33"/>
  <c r="J108" i="33"/>
  <c r="J109" i="33"/>
  <c r="J110" i="33"/>
  <c r="J111" i="33"/>
  <c r="J112" i="33"/>
  <c r="J113" i="33"/>
  <c r="J114" i="33"/>
  <c r="J115" i="33"/>
  <c r="J116" i="33"/>
  <c r="J117" i="33"/>
  <c r="J118" i="33"/>
  <c r="J119" i="33"/>
  <c r="J120" i="33"/>
  <c r="J121" i="33"/>
  <c r="J122" i="33"/>
  <c r="J123" i="33"/>
  <c r="J124" i="33"/>
  <c r="J125" i="33"/>
  <c r="J126" i="33"/>
  <c r="J127" i="33"/>
  <c r="J128" i="33"/>
  <c r="J129" i="33"/>
  <c r="J130" i="33"/>
  <c r="J131" i="33"/>
  <c r="J132" i="33"/>
  <c r="J133" i="33"/>
  <c r="J134" i="33"/>
  <c r="J135" i="33"/>
  <c r="J136" i="33"/>
  <c r="J137" i="33"/>
  <c r="J138" i="33"/>
  <c r="J139" i="33"/>
  <c r="J140" i="33"/>
  <c r="J141" i="33"/>
  <c r="J142" i="33"/>
  <c r="J143" i="33"/>
  <c r="J144" i="33"/>
  <c r="J145" i="33"/>
  <c r="J146" i="33"/>
  <c r="J147" i="33"/>
  <c r="J148" i="33"/>
  <c r="J149" i="33"/>
  <c r="J150" i="33"/>
  <c r="J151" i="33"/>
  <c r="J152" i="33"/>
  <c r="J153" i="33"/>
  <c r="J154" i="33"/>
  <c r="J155" i="33"/>
  <c r="J156" i="33"/>
  <c r="J157" i="33"/>
  <c r="J158" i="33"/>
  <c r="J159" i="33"/>
  <c r="J160" i="33"/>
  <c r="J161" i="33"/>
  <c r="J162" i="33"/>
  <c r="J163" i="33"/>
  <c r="J164" i="33"/>
  <c r="J165" i="33"/>
  <c r="J166" i="33"/>
  <c r="J167" i="33"/>
  <c r="J168" i="33"/>
  <c r="J169" i="33"/>
  <c r="J170" i="33"/>
  <c r="J171" i="33"/>
  <c r="J172" i="33"/>
  <c r="J173" i="33"/>
  <c r="J174" i="33"/>
  <c r="J175" i="33"/>
  <c r="J176" i="33"/>
  <c r="J177" i="33"/>
  <c r="J178" i="33"/>
  <c r="J179" i="33"/>
  <c r="J180" i="33"/>
  <c r="J181" i="33"/>
  <c r="J182" i="33"/>
  <c r="J183" i="33"/>
  <c r="J184" i="33"/>
  <c r="J185" i="33"/>
  <c r="J186" i="33"/>
  <c r="J187" i="33"/>
  <c r="J188" i="33"/>
  <c r="J189" i="33"/>
  <c r="J190" i="33"/>
  <c r="J191" i="33"/>
  <c r="J192" i="33"/>
  <c r="J193" i="33"/>
  <c r="J194" i="33"/>
  <c r="J195" i="33"/>
  <c r="J196" i="33"/>
  <c r="J197" i="33"/>
  <c r="J198" i="33"/>
  <c r="J199" i="33"/>
  <c r="J200" i="33"/>
  <c r="J201" i="33"/>
  <c r="J202" i="33"/>
  <c r="J203" i="33"/>
  <c r="J204" i="33"/>
  <c r="J205" i="33"/>
  <c r="J206" i="33"/>
  <c r="J207" i="33"/>
  <c r="J208" i="33"/>
  <c r="J209" i="33"/>
  <c r="J210" i="33"/>
  <c r="J211" i="33"/>
  <c r="J212" i="33"/>
  <c r="J213" i="33"/>
  <c r="J214" i="33"/>
  <c r="J215" i="33"/>
  <c r="J216" i="33"/>
  <c r="J217" i="33"/>
  <c r="J218" i="33"/>
  <c r="J219" i="33"/>
  <c r="J220" i="33"/>
  <c r="J221" i="33"/>
  <c r="J222" i="33"/>
  <c r="J223" i="33"/>
  <c r="J224" i="33"/>
  <c r="J225" i="33"/>
  <c r="J226" i="33"/>
  <c r="J227" i="33"/>
  <c r="J228" i="33"/>
  <c r="J229" i="33"/>
  <c r="J230" i="33"/>
  <c r="J231" i="33"/>
  <c r="J232" i="33"/>
  <c r="J233" i="33"/>
  <c r="J234" i="33"/>
  <c r="J235" i="33"/>
  <c r="J236" i="33"/>
  <c r="J237" i="33"/>
  <c r="J238" i="33"/>
  <c r="J239" i="33"/>
  <c r="J240" i="33"/>
  <c r="J241" i="33"/>
  <c r="J242" i="33"/>
  <c r="J243" i="33"/>
  <c r="J244" i="33"/>
  <c r="J245" i="33"/>
  <c r="J246" i="33"/>
  <c r="J247" i="33"/>
  <c r="J248" i="33"/>
  <c r="J249" i="33"/>
  <c r="J250" i="33"/>
  <c r="J251" i="33"/>
  <c r="J252" i="33"/>
  <c r="J253" i="33"/>
  <c r="J254" i="33"/>
  <c r="J255" i="33"/>
  <c r="J256" i="33"/>
  <c r="J257" i="33"/>
  <c r="J258" i="33"/>
  <c r="J259" i="33"/>
  <c r="J260" i="33"/>
  <c r="J261" i="33"/>
  <c r="J262" i="33"/>
  <c r="J263" i="33"/>
  <c r="J264" i="33"/>
  <c r="J265" i="33"/>
  <c r="J266" i="33"/>
  <c r="J267" i="33"/>
  <c r="J268" i="33"/>
  <c r="J269" i="33"/>
  <c r="J270" i="33"/>
  <c r="J271" i="33"/>
  <c r="J272" i="33"/>
  <c r="J273" i="33"/>
  <c r="J274" i="33"/>
  <c r="J275" i="33"/>
  <c r="J276" i="33"/>
  <c r="J277" i="33"/>
  <c r="J278" i="33"/>
  <c r="J279" i="33"/>
  <c r="J280" i="33"/>
  <c r="J281" i="33"/>
  <c r="J282" i="33"/>
  <c r="J283" i="33"/>
  <c r="J284" i="33"/>
  <c r="J285" i="33"/>
  <c r="J286" i="33"/>
  <c r="J287" i="33"/>
  <c r="J288" i="33"/>
  <c r="J289" i="33"/>
  <c r="J290" i="33"/>
  <c r="J291" i="33"/>
  <c r="J292" i="33"/>
  <c r="J293" i="33"/>
  <c r="J294" i="33"/>
  <c r="J295" i="33"/>
  <c r="J296" i="33"/>
  <c r="J297" i="33"/>
  <c r="J298" i="33"/>
  <c r="J299" i="33"/>
  <c r="J300" i="33"/>
  <c r="J301" i="33"/>
  <c r="J302" i="33"/>
  <c r="J303" i="33"/>
  <c r="J304" i="33"/>
  <c r="J305" i="33"/>
  <c r="J306" i="33"/>
  <c r="J307" i="33"/>
  <c r="J308" i="33"/>
  <c r="J309" i="33"/>
  <c r="J310" i="33"/>
  <c r="J311" i="33"/>
  <c r="J312" i="33"/>
  <c r="J313" i="33"/>
  <c r="J314" i="33"/>
  <c r="J315" i="33"/>
  <c r="J316" i="33"/>
  <c r="J317" i="33"/>
  <c r="J318" i="33"/>
  <c r="J319" i="33"/>
  <c r="J320" i="33"/>
  <c r="J321" i="33"/>
  <c r="J322" i="33"/>
  <c r="J323" i="33"/>
  <c r="J324" i="33"/>
  <c r="J325" i="33"/>
  <c r="J326" i="33"/>
  <c r="J327" i="33"/>
  <c r="J328" i="33"/>
  <c r="J329" i="33"/>
  <c r="J330" i="33"/>
  <c r="J331" i="33"/>
  <c r="J332" i="33"/>
  <c r="J333" i="33"/>
  <c r="J334" i="33"/>
  <c r="J335" i="33"/>
  <c r="J336" i="33"/>
  <c r="J337" i="33"/>
  <c r="J338" i="33"/>
  <c r="J339" i="33"/>
  <c r="J340" i="33"/>
  <c r="J341" i="33"/>
  <c r="J342" i="33"/>
  <c r="J343" i="33"/>
  <c r="J344" i="33"/>
  <c r="J345" i="33"/>
  <c r="J346" i="33"/>
  <c r="J347" i="33"/>
  <c r="J348" i="33"/>
  <c r="J349" i="33"/>
  <c r="J350" i="33"/>
  <c r="J351" i="33"/>
  <c r="J352" i="33"/>
  <c r="J353" i="33"/>
  <c r="J354" i="33"/>
  <c r="J355" i="33"/>
  <c r="J356" i="33"/>
  <c r="J357" i="33"/>
  <c r="J358" i="33"/>
  <c r="J359" i="33"/>
  <c r="J360" i="33"/>
  <c r="J361" i="33"/>
  <c r="J362" i="33"/>
  <c r="J363" i="33"/>
  <c r="J364" i="33"/>
  <c r="J365" i="33"/>
  <c r="J366" i="33"/>
  <c r="J367" i="33"/>
  <c r="J368" i="33"/>
  <c r="J369" i="33"/>
  <c r="J370" i="33"/>
  <c r="J371" i="33"/>
  <c r="J372" i="33"/>
  <c r="J373" i="33"/>
  <c r="J374" i="33"/>
  <c r="J375" i="33"/>
  <c r="J376" i="33"/>
  <c r="J377" i="33"/>
  <c r="J378" i="33"/>
  <c r="J379" i="33"/>
  <c r="J380" i="33"/>
  <c r="J381" i="33"/>
  <c r="J382" i="33"/>
  <c r="J383" i="33"/>
  <c r="J384" i="33"/>
  <c r="J385" i="33"/>
  <c r="J386" i="33"/>
  <c r="J387" i="33"/>
  <c r="J388" i="33"/>
  <c r="J389" i="33"/>
  <c r="J390" i="33"/>
  <c r="J391" i="33"/>
  <c r="J392" i="33"/>
  <c r="J393" i="33"/>
  <c r="J394" i="33"/>
  <c r="J395" i="33"/>
  <c r="J396" i="33"/>
  <c r="J397" i="33"/>
  <c r="J398" i="33"/>
  <c r="J399" i="33"/>
  <c r="J400" i="33"/>
  <c r="J401" i="33"/>
  <c r="J402" i="33"/>
  <c r="J403" i="33"/>
  <c r="J404" i="33"/>
  <c r="J405" i="33"/>
  <c r="J406" i="33"/>
  <c r="J407" i="33"/>
  <c r="J408" i="33"/>
  <c r="J409" i="33"/>
  <c r="J410" i="33"/>
  <c r="J411" i="33"/>
  <c r="J412" i="33"/>
  <c r="J413" i="33"/>
  <c r="J414" i="33"/>
  <c r="J415" i="33"/>
  <c r="J416" i="33"/>
  <c r="J417" i="33"/>
  <c r="J418" i="33"/>
  <c r="J419" i="33"/>
  <c r="J420" i="33"/>
  <c r="J421" i="33"/>
  <c r="J422" i="33"/>
  <c r="J423" i="33"/>
  <c r="J424" i="33"/>
  <c r="J425" i="33"/>
  <c r="J426" i="33"/>
  <c r="J427" i="33"/>
  <c r="J428" i="33"/>
  <c r="J429" i="33"/>
  <c r="J430" i="33"/>
  <c r="J431" i="33"/>
  <c r="J432" i="33"/>
  <c r="J433" i="33"/>
  <c r="J434" i="33"/>
  <c r="J435" i="33"/>
  <c r="J436" i="33"/>
  <c r="J437" i="33"/>
  <c r="J438" i="33"/>
  <c r="J439" i="33"/>
  <c r="J440" i="33"/>
  <c r="J441" i="33"/>
  <c r="J442" i="33"/>
  <c r="J443" i="33"/>
  <c r="J444" i="33"/>
  <c r="J445" i="33"/>
  <c r="J446" i="33"/>
  <c r="J447" i="33"/>
  <c r="J448" i="33"/>
  <c r="J449" i="33"/>
  <c r="J450" i="33"/>
  <c r="J451" i="33"/>
  <c r="J452" i="33"/>
  <c r="J453" i="33"/>
  <c r="J454" i="33"/>
  <c r="J455" i="33"/>
  <c r="J456" i="33"/>
  <c r="J457" i="33"/>
  <c r="J458" i="33"/>
  <c r="J459" i="33"/>
  <c r="J460" i="33"/>
  <c r="J461" i="33"/>
  <c r="J462" i="33"/>
  <c r="J463" i="33"/>
  <c r="J464" i="33"/>
  <c r="J465" i="33"/>
  <c r="J466" i="33"/>
  <c r="J467" i="33"/>
  <c r="J468" i="33"/>
  <c r="J469" i="33"/>
  <c r="J470" i="33"/>
  <c r="J471" i="33"/>
  <c r="J472" i="33"/>
  <c r="J473" i="33"/>
  <c r="J474" i="33"/>
  <c r="J475" i="33"/>
  <c r="J476" i="33"/>
  <c r="J477" i="33"/>
  <c r="J478" i="33"/>
  <c r="J479" i="33"/>
  <c r="J480" i="33"/>
  <c r="J481" i="33"/>
  <c r="J482" i="33"/>
  <c r="J483" i="33"/>
  <c r="J484" i="33"/>
  <c r="J485" i="33"/>
  <c r="J486" i="33"/>
  <c r="J487" i="33"/>
  <c r="J488" i="33"/>
  <c r="J489" i="33"/>
  <c r="J490" i="33"/>
  <c r="J491" i="33"/>
  <c r="J492" i="33"/>
  <c r="J493" i="33"/>
  <c r="J494" i="33"/>
  <c r="J495" i="33"/>
  <c r="J496" i="33"/>
  <c r="J497" i="33"/>
  <c r="J498" i="33"/>
  <c r="J499" i="33"/>
  <c r="J500" i="33"/>
  <c r="J501" i="33"/>
  <c r="J502" i="33"/>
  <c r="J503" i="33"/>
  <c r="J504" i="33"/>
  <c r="J505" i="33"/>
  <c r="J506" i="33"/>
  <c r="J507" i="33"/>
  <c r="J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9"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10" i="33"/>
  <c r="F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9"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1"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10" i="33"/>
  <c r="A11" i="33"/>
  <c r="A12" i="33"/>
  <c r="A13" i="33"/>
  <c r="A14" i="33"/>
  <c r="A15" i="33"/>
  <c r="A16" i="33"/>
  <c r="A17" i="33"/>
  <c r="A18" i="33"/>
  <c r="A19" i="33"/>
  <c r="A20" i="33"/>
  <c r="A21" i="33"/>
  <c r="A9" i="33"/>
  <c r="E30" i="33"/>
  <c r="E38" i="33"/>
  <c r="E46" i="33"/>
  <c r="E54" i="33"/>
  <c r="E62" i="33"/>
  <c r="E70" i="33"/>
  <c r="E78" i="33"/>
  <c r="E86" i="33"/>
  <c r="E94" i="33"/>
  <c r="E102" i="33"/>
  <c r="E110" i="33"/>
  <c r="E117" i="33"/>
  <c r="E118" i="33"/>
  <c r="E126" i="33"/>
  <c r="E134" i="33"/>
  <c r="E142" i="33"/>
  <c r="E150" i="33"/>
  <c r="E158" i="33"/>
  <c r="E166" i="33"/>
  <c r="E172" i="33"/>
  <c r="E173" i="33"/>
  <c r="E174" i="33"/>
  <c r="E182" i="33"/>
  <c r="E190" i="33"/>
  <c r="E198" i="33"/>
  <c r="E204" i="33"/>
  <c r="E206" i="33"/>
  <c r="E214" i="33"/>
  <c r="E222" i="33"/>
  <c r="E230" i="33"/>
  <c r="E238" i="33"/>
  <c r="E245" i="33"/>
  <c r="E246" i="33"/>
  <c r="E254" i="33"/>
  <c r="E262" i="33"/>
  <c r="E268" i="33"/>
  <c r="E270" i="33"/>
  <c r="E278" i="33"/>
  <c r="E286" i="33"/>
  <c r="E294" i="33"/>
  <c r="E300" i="33"/>
  <c r="E302" i="33"/>
  <c r="E310" i="33"/>
  <c r="E318" i="33"/>
  <c r="E326" i="33"/>
  <c r="E332" i="33"/>
  <c r="E334" i="33"/>
  <c r="E342" i="33"/>
  <c r="E350" i="33"/>
  <c r="E357" i="33"/>
  <c r="E358" i="33"/>
  <c r="E366" i="33"/>
  <c r="E374" i="33"/>
  <c r="E382" i="33"/>
  <c r="E390" i="33"/>
  <c r="E396" i="33"/>
  <c r="E398" i="33"/>
  <c r="E406" i="33"/>
  <c r="E414" i="33"/>
  <c r="E422" i="33"/>
  <c r="E430" i="33"/>
  <c r="E438" i="33"/>
  <c r="E446" i="33"/>
  <c r="E454" i="33"/>
  <c r="E462" i="33"/>
  <c r="E468" i="33"/>
  <c r="E470" i="33"/>
  <c r="E478" i="33"/>
  <c r="E486" i="33"/>
  <c r="E494" i="33"/>
  <c r="E502" i="33"/>
  <c r="E10" i="33"/>
  <c r="R494" i="33" l="1"/>
  <c r="Q494" i="33"/>
  <c r="R486" i="33"/>
  <c r="Q486" i="33"/>
  <c r="R470" i="33"/>
  <c r="Q470" i="33"/>
  <c r="R454" i="33"/>
  <c r="Q454" i="33"/>
  <c r="R446" i="33"/>
  <c r="Q446" i="33"/>
  <c r="R430" i="33"/>
  <c r="Q430" i="33"/>
  <c r="R414" i="33"/>
  <c r="Q414" i="33"/>
  <c r="R398" i="33"/>
  <c r="Q398" i="33"/>
  <c r="R374" i="33"/>
  <c r="Q374" i="33"/>
  <c r="R358" i="33"/>
  <c r="Q358" i="33"/>
  <c r="R334" i="33"/>
  <c r="Q334" i="33"/>
  <c r="R310" i="33"/>
  <c r="Q310" i="33"/>
  <c r="R294" i="33"/>
  <c r="Q294" i="33"/>
  <c r="R278" i="33"/>
  <c r="Q278" i="33"/>
  <c r="R262" i="33"/>
  <c r="Q262" i="33"/>
  <c r="R254" i="33"/>
  <c r="Q254" i="33"/>
  <c r="R238" i="33"/>
  <c r="Q238" i="33"/>
  <c r="R222" i="33"/>
  <c r="Q222" i="33"/>
  <c r="R214" i="33"/>
  <c r="Q214" i="33"/>
  <c r="R190" i="33"/>
  <c r="Q190" i="33"/>
  <c r="R174" i="33"/>
  <c r="Q174" i="33"/>
  <c r="R158" i="33"/>
  <c r="Q158" i="33"/>
  <c r="R86" i="33"/>
  <c r="Q86" i="33"/>
  <c r="R38" i="33"/>
  <c r="D41" i="26" s="1"/>
  <c r="Q38" i="33"/>
  <c r="R22" i="33"/>
  <c r="Q22" i="33"/>
  <c r="R500" i="33"/>
  <c r="Q500" i="33"/>
  <c r="R492" i="33"/>
  <c r="Q492" i="33"/>
  <c r="R484" i="33"/>
  <c r="Q484" i="33"/>
  <c r="R476" i="33"/>
  <c r="Q476" i="33"/>
  <c r="R468" i="33"/>
  <c r="Q468" i="33"/>
  <c r="R460" i="33"/>
  <c r="D463" i="26" s="1"/>
  <c r="Q460" i="33"/>
  <c r="R452" i="33"/>
  <c r="Q452" i="33"/>
  <c r="R444" i="33"/>
  <c r="Q444" i="33"/>
  <c r="R436" i="33"/>
  <c r="Q436" i="33"/>
  <c r="R428" i="33"/>
  <c r="Q428" i="33"/>
  <c r="R420" i="33"/>
  <c r="Q420" i="33"/>
  <c r="R412" i="33"/>
  <c r="Q412" i="33"/>
  <c r="R404" i="33"/>
  <c r="Q404" i="33"/>
  <c r="R396" i="33"/>
  <c r="D399" i="26" s="1"/>
  <c r="Q396" i="33"/>
  <c r="R388" i="33"/>
  <c r="Q388" i="33"/>
  <c r="R380" i="33"/>
  <c r="Q380" i="33"/>
  <c r="R372" i="33"/>
  <c r="Q372" i="33"/>
  <c r="R364" i="33"/>
  <c r="Q364" i="33"/>
  <c r="R356" i="33"/>
  <c r="Q356" i="33"/>
  <c r="R348" i="33"/>
  <c r="D351" i="26" s="1"/>
  <c r="Q348" i="33"/>
  <c r="R340" i="33"/>
  <c r="Q340" i="33"/>
  <c r="R332" i="33"/>
  <c r="D335" i="26" s="1"/>
  <c r="Q332" i="33"/>
  <c r="R324" i="33"/>
  <c r="Q324" i="33"/>
  <c r="R316" i="33"/>
  <c r="Q316" i="33"/>
  <c r="R308" i="33"/>
  <c r="Q308" i="33"/>
  <c r="R300" i="33"/>
  <c r="Q300" i="33"/>
  <c r="R292" i="33"/>
  <c r="Q292" i="33"/>
  <c r="R284" i="33"/>
  <c r="Q284" i="33"/>
  <c r="R276" i="33"/>
  <c r="Q276" i="33"/>
  <c r="R268" i="33"/>
  <c r="Q268" i="33"/>
  <c r="R260" i="33"/>
  <c r="Q260" i="33"/>
  <c r="R252" i="33"/>
  <c r="Q252" i="33"/>
  <c r="R244" i="33"/>
  <c r="Q244" i="33"/>
  <c r="R236" i="33"/>
  <c r="Q236" i="33"/>
  <c r="R228" i="33"/>
  <c r="Q228" i="33"/>
  <c r="R220" i="33"/>
  <c r="Q220" i="33"/>
  <c r="R212" i="33"/>
  <c r="Q212" i="33"/>
  <c r="R204" i="33"/>
  <c r="Q204" i="33"/>
  <c r="R196" i="33"/>
  <c r="Q196" i="33"/>
  <c r="R188" i="33"/>
  <c r="Q188" i="33"/>
  <c r="R180" i="33"/>
  <c r="Q180" i="33"/>
  <c r="R172" i="33"/>
  <c r="Q172" i="33"/>
  <c r="R164" i="33"/>
  <c r="Q164" i="33"/>
  <c r="R156" i="33"/>
  <c r="Q156" i="33"/>
  <c r="R148" i="33"/>
  <c r="Q148" i="33"/>
  <c r="R140" i="33"/>
  <c r="Q140" i="33"/>
  <c r="R132" i="33"/>
  <c r="Q132" i="33"/>
  <c r="R124" i="33"/>
  <c r="Q124" i="33"/>
  <c r="R116" i="33"/>
  <c r="Q116" i="33"/>
  <c r="R108" i="33"/>
  <c r="Q108" i="33"/>
  <c r="R100" i="33"/>
  <c r="Q100" i="33"/>
  <c r="R92" i="33"/>
  <c r="Q92" i="33"/>
  <c r="R84" i="33"/>
  <c r="Q84" i="33"/>
  <c r="R76" i="33"/>
  <c r="D79" i="26" s="1"/>
  <c r="Q76" i="33"/>
  <c r="R68" i="33"/>
  <c r="Q68" i="33"/>
  <c r="R60" i="33"/>
  <c r="Q60" i="33"/>
  <c r="R52" i="33"/>
  <c r="Q52" i="33"/>
  <c r="R44" i="33"/>
  <c r="Q44" i="33"/>
  <c r="R36" i="33"/>
  <c r="Q36" i="33"/>
  <c r="R28" i="33"/>
  <c r="Q28" i="33"/>
  <c r="R20" i="33"/>
  <c r="Q20" i="33"/>
  <c r="R12" i="33"/>
  <c r="Q12" i="33"/>
  <c r="R70" i="33"/>
  <c r="Q70" i="33"/>
  <c r="R507" i="33"/>
  <c r="Q507" i="33"/>
  <c r="C510" i="26" s="1"/>
  <c r="E510" i="26" s="1"/>
  <c r="F510" i="26" s="1"/>
  <c r="D507" i="27" s="1"/>
  <c r="R499" i="33"/>
  <c r="Q499" i="33"/>
  <c r="R491" i="33"/>
  <c r="Q491" i="33"/>
  <c r="R483" i="33"/>
  <c r="Q483" i="33"/>
  <c r="R475" i="33"/>
  <c r="Q475" i="33"/>
  <c r="R467" i="33"/>
  <c r="Q467" i="33"/>
  <c r="R459" i="33"/>
  <c r="Q459" i="33"/>
  <c r="R451" i="33"/>
  <c r="Q451" i="33"/>
  <c r="R443" i="33"/>
  <c r="Q443" i="33"/>
  <c r="R435" i="33"/>
  <c r="Q435" i="33"/>
  <c r="R427" i="33"/>
  <c r="Q427" i="33"/>
  <c r="R419" i="33"/>
  <c r="Q419" i="33"/>
  <c r="R411" i="33"/>
  <c r="Q411" i="33"/>
  <c r="R403" i="33"/>
  <c r="Q403" i="33"/>
  <c r="R395" i="33"/>
  <c r="Q395" i="33"/>
  <c r="R387" i="33"/>
  <c r="Q387" i="33"/>
  <c r="R379" i="33"/>
  <c r="Q379" i="33"/>
  <c r="R371" i="33"/>
  <c r="Q371" i="33"/>
  <c r="R363" i="33"/>
  <c r="Q363" i="33"/>
  <c r="R355" i="33"/>
  <c r="Q355" i="33"/>
  <c r="R347" i="33"/>
  <c r="Q347" i="33"/>
  <c r="R339" i="33"/>
  <c r="Q339" i="33"/>
  <c r="R331" i="33"/>
  <c r="Q331" i="33"/>
  <c r="R323" i="33"/>
  <c r="Q323" i="33"/>
  <c r="R315" i="33"/>
  <c r="Q315" i="33"/>
  <c r="R307" i="33"/>
  <c r="Q307" i="33"/>
  <c r="R299" i="33"/>
  <c r="Q299" i="33"/>
  <c r="R291" i="33"/>
  <c r="Q291" i="33"/>
  <c r="R283" i="33"/>
  <c r="Q283" i="33"/>
  <c r="R275" i="33"/>
  <c r="Q275" i="33"/>
  <c r="R267" i="33"/>
  <c r="Q267" i="33"/>
  <c r="R259" i="33"/>
  <c r="Q259" i="33"/>
  <c r="R251" i="33"/>
  <c r="D254" i="26" s="1"/>
  <c r="Q251" i="33"/>
  <c r="R243" i="33"/>
  <c r="Q243" i="33"/>
  <c r="R235" i="33"/>
  <c r="Q235" i="33"/>
  <c r="R227" i="33"/>
  <c r="Q227" i="33"/>
  <c r="R219" i="33"/>
  <c r="Q219" i="33"/>
  <c r="R211" i="33"/>
  <c r="Q211" i="33"/>
  <c r="R203" i="33"/>
  <c r="Q203" i="33"/>
  <c r="R195" i="33"/>
  <c r="Q195" i="33"/>
  <c r="R187" i="33"/>
  <c r="Q187" i="33"/>
  <c r="R179" i="33"/>
  <c r="Q179" i="33"/>
  <c r="R171" i="33"/>
  <c r="Q171" i="33"/>
  <c r="R163" i="33"/>
  <c r="Q163" i="33"/>
  <c r="R155" i="33"/>
  <c r="Q155" i="33"/>
  <c r="R147" i="33"/>
  <c r="Q147" i="33"/>
  <c r="R139" i="33"/>
  <c r="Q139" i="33"/>
  <c r="R131" i="33"/>
  <c r="Q131" i="33"/>
  <c r="R123" i="33"/>
  <c r="Q123" i="33"/>
  <c r="R115" i="33"/>
  <c r="Q115" i="33"/>
  <c r="R107" i="33"/>
  <c r="Q107" i="33"/>
  <c r="R99" i="33"/>
  <c r="Q99" i="33"/>
  <c r="R91" i="33"/>
  <c r="Q91" i="33"/>
  <c r="R83" i="33"/>
  <c r="Q83" i="33"/>
  <c r="R75" i="33"/>
  <c r="Q75" i="33"/>
  <c r="R67" i="33"/>
  <c r="Q67" i="33"/>
  <c r="R59" i="33"/>
  <c r="D62" i="26" s="1"/>
  <c r="Q59" i="33"/>
  <c r="R51" i="33"/>
  <c r="Q51" i="33"/>
  <c r="R43" i="33"/>
  <c r="Q43" i="33"/>
  <c r="R35" i="33"/>
  <c r="Q35" i="33"/>
  <c r="R27" i="33"/>
  <c r="Q27" i="33"/>
  <c r="R19" i="33"/>
  <c r="Q19" i="33"/>
  <c r="R502" i="33"/>
  <c r="D505" i="26" s="1"/>
  <c r="Q502" i="33"/>
  <c r="R478" i="33"/>
  <c r="Q478" i="33"/>
  <c r="R462" i="33"/>
  <c r="Q462" i="33"/>
  <c r="R438" i="33"/>
  <c r="Q438" i="33"/>
  <c r="R422" i="33"/>
  <c r="Q422" i="33"/>
  <c r="R406" i="33"/>
  <c r="Q406" i="33"/>
  <c r="R390" i="33"/>
  <c r="Q390" i="33"/>
  <c r="R382" i="33"/>
  <c r="Q382" i="33"/>
  <c r="R366" i="33"/>
  <c r="Q366" i="33"/>
  <c r="R350" i="33"/>
  <c r="Q350" i="33"/>
  <c r="R342" i="33"/>
  <c r="Q342" i="33"/>
  <c r="R326" i="33"/>
  <c r="Q326" i="33"/>
  <c r="R302" i="33"/>
  <c r="Q302" i="33"/>
  <c r="R286" i="33"/>
  <c r="Q286" i="33"/>
  <c r="R270" i="33"/>
  <c r="Q270" i="33"/>
  <c r="R246" i="33"/>
  <c r="Q246" i="33"/>
  <c r="R230" i="33"/>
  <c r="Q230" i="33"/>
  <c r="R198" i="33"/>
  <c r="Q198" i="33"/>
  <c r="R166" i="33"/>
  <c r="Q166" i="33"/>
  <c r="R150" i="33"/>
  <c r="Q150" i="33"/>
  <c r="R142" i="33"/>
  <c r="Q142" i="33"/>
  <c r="R126" i="33"/>
  <c r="Q126" i="33"/>
  <c r="R110" i="33"/>
  <c r="Q110" i="33"/>
  <c r="R94" i="33"/>
  <c r="Q94" i="33"/>
  <c r="R54" i="33"/>
  <c r="Q54" i="33"/>
  <c r="R30" i="33"/>
  <c r="Q30" i="33"/>
  <c r="R506" i="33"/>
  <c r="Q506" i="33"/>
  <c r="C509" i="26" s="1"/>
  <c r="E509" i="26" s="1"/>
  <c r="F509" i="26" s="1"/>
  <c r="R498" i="33"/>
  <c r="Q498" i="33"/>
  <c r="R490" i="33"/>
  <c r="Q490" i="33"/>
  <c r="R482" i="33"/>
  <c r="Q482" i="33"/>
  <c r="R474" i="33"/>
  <c r="Q474" i="33"/>
  <c r="R466" i="33"/>
  <c r="Q466" i="33"/>
  <c r="R458" i="33"/>
  <c r="Q458" i="33"/>
  <c r="R450" i="33"/>
  <c r="Q450" i="33"/>
  <c r="R442" i="33"/>
  <c r="Q442" i="33"/>
  <c r="R434" i="33"/>
  <c r="Q434" i="33"/>
  <c r="R426" i="33"/>
  <c r="Q426" i="33"/>
  <c r="R418" i="33"/>
  <c r="Q418" i="33"/>
  <c r="R410" i="33"/>
  <c r="Q410" i="33"/>
  <c r="R402" i="33"/>
  <c r="Q402" i="33"/>
  <c r="R394" i="33"/>
  <c r="Q394" i="33"/>
  <c r="R386" i="33"/>
  <c r="Q386" i="33"/>
  <c r="R378" i="33"/>
  <c r="Q378" i="33"/>
  <c r="R370" i="33"/>
  <c r="Q370" i="33"/>
  <c r="R362" i="33"/>
  <c r="Q362" i="33"/>
  <c r="R354" i="33"/>
  <c r="Q354" i="33"/>
  <c r="R346" i="33"/>
  <c r="Q346" i="33"/>
  <c r="R338" i="33"/>
  <c r="Q338" i="33"/>
  <c r="R330" i="33"/>
  <c r="Q330" i="33"/>
  <c r="R322" i="33"/>
  <c r="Q322" i="33"/>
  <c r="R314" i="33"/>
  <c r="D317" i="26" s="1"/>
  <c r="Q314" i="33"/>
  <c r="R306" i="33"/>
  <c r="Q306" i="33"/>
  <c r="R298" i="33"/>
  <c r="Q298" i="33"/>
  <c r="R290" i="33"/>
  <c r="Q290" i="33"/>
  <c r="R282" i="33"/>
  <c r="Q282" i="33"/>
  <c r="R274" i="33"/>
  <c r="Q274" i="33"/>
  <c r="R266" i="33"/>
  <c r="Q266" i="33"/>
  <c r="R258" i="33"/>
  <c r="Q258" i="33"/>
  <c r="R250" i="33"/>
  <c r="D253" i="26" s="1"/>
  <c r="Q250" i="33"/>
  <c r="R242" i="33"/>
  <c r="Q242" i="33"/>
  <c r="R234" i="33"/>
  <c r="Q234" i="33"/>
  <c r="R226" i="33"/>
  <c r="Q226" i="33"/>
  <c r="R218" i="33"/>
  <c r="Q218" i="33"/>
  <c r="R210" i="33"/>
  <c r="Q210" i="33"/>
  <c r="R202" i="33"/>
  <c r="Q202" i="33"/>
  <c r="R194" i="33"/>
  <c r="Q194" i="33"/>
  <c r="Q186" i="33"/>
  <c r="R186" i="33"/>
  <c r="Q178" i="33"/>
  <c r="R178" i="33"/>
  <c r="Q170" i="33"/>
  <c r="R170" i="33"/>
  <c r="Q162" i="33"/>
  <c r="R162" i="33"/>
  <c r="Q154" i="33"/>
  <c r="R154" i="33"/>
  <c r="Q146" i="33"/>
  <c r="R146" i="33"/>
  <c r="D149" i="26" s="1"/>
  <c r="Q138" i="33"/>
  <c r="R138" i="33"/>
  <c r="Q130" i="33"/>
  <c r="R130" i="33"/>
  <c r="Q122" i="33"/>
  <c r="R122" i="33"/>
  <c r="Q114" i="33"/>
  <c r="R114" i="33"/>
  <c r="D117" i="26" s="1"/>
  <c r="Q106" i="33"/>
  <c r="R106" i="33"/>
  <c r="Q98" i="33"/>
  <c r="R98" i="33"/>
  <c r="Q90" i="33"/>
  <c r="R90" i="33"/>
  <c r="Q82" i="33"/>
  <c r="R82" i="33"/>
  <c r="Q74" i="33"/>
  <c r="R74" i="33"/>
  <c r="Q66" i="33"/>
  <c r="R66" i="33"/>
  <c r="Q58" i="33"/>
  <c r="R58" i="33"/>
  <c r="Q50" i="33"/>
  <c r="R50" i="33"/>
  <c r="Q42" i="33"/>
  <c r="R42" i="33"/>
  <c r="Q34" i="33"/>
  <c r="R34" i="33"/>
  <c r="Q26" i="33"/>
  <c r="R26" i="33"/>
  <c r="Q18" i="33"/>
  <c r="R18" i="33"/>
  <c r="D21" i="26" s="1"/>
  <c r="R497" i="33"/>
  <c r="Q497" i="33"/>
  <c r="R481" i="33"/>
  <c r="Q481" i="33"/>
  <c r="R465" i="33"/>
  <c r="Q465" i="33"/>
  <c r="R449" i="33"/>
  <c r="Q449" i="33"/>
  <c r="R433" i="33"/>
  <c r="Q433" i="33"/>
  <c r="R417" i="33"/>
  <c r="Q417" i="33"/>
  <c r="R401" i="33"/>
  <c r="Q401" i="33"/>
  <c r="R369" i="33"/>
  <c r="Q369" i="33"/>
  <c r="R345" i="33"/>
  <c r="Q345" i="33"/>
  <c r="R329" i="33"/>
  <c r="Q329" i="33"/>
  <c r="R305" i="33"/>
  <c r="Q305" i="33"/>
  <c r="R281" i="33"/>
  <c r="Q281" i="33"/>
  <c r="R265" i="33"/>
  <c r="Q265" i="33"/>
  <c r="R249" i="33"/>
  <c r="Q249" i="33"/>
  <c r="R241" i="33"/>
  <c r="Q241" i="33"/>
  <c r="R225" i="33"/>
  <c r="Q225" i="33"/>
  <c r="R209" i="33"/>
  <c r="Q209" i="33"/>
  <c r="R201" i="33"/>
  <c r="Q201" i="33"/>
  <c r="R185" i="33"/>
  <c r="Q185" i="33"/>
  <c r="R169" i="33"/>
  <c r="Q169" i="33"/>
  <c r="R161" i="33"/>
  <c r="Q161" i="33"/>
  <c r="R145" i="33"/>
  <c r="Q145" i="33"/>
  <c r="R129" i="33"/>
  <c r="Q129" i="33"/>
  <c r="R121" i="33"/>
  <c r="Q121" i="33"/>
  <c r="R105" i="33"/>
  <c r="Q105" i="33"/>
  <c r="R97" i="33"/>
  <c r="Q97" i="33"/>
  <c r="R89" i="33"/>
  <c r="Q89" i="33"/>
  <c r="R73" i="33"/>
  <c r="Q73" i="33"/>
  <c r="R65" i="33"/>
  <c r="Q65" i="33"/>
  <c r="R49" i="33"/>
  <c r="Q49" i="33"/>
  <c r="R33" i="33"/>
  <c r="Q33" i="33"/>
  <c r="R17" i="33"/>
  <c r="Q17" i="33"/>
  <c r="R504" i="33"/>
  <c r="Q504" i="33"/>
  <c r="R488" i="33"/>
  <c r="Q488" i="33"/>
  <c r="R472" i="33"/>
  <c r="Q472" i="33"/>
  <c r="R456" i="33"/>
  <c r="Q456" i="33"/>
  <c r="R440" i="33"/>
  <c r="Q440" i="33"/>
  <c r="R424" i="33"/>
  <c r="Q424" i="33"/>
  <c r="R400" i="33"/>
  <c r="Q400" i="33"/>
  <c r="R384" i="33"/>
  <c r="Q384" i="33"/>
  <c r="R368" i="33"/>
  <c r="Q368" i="33"/>
  <c r="R352" i="33"/>
  <c r="Q352" i="33"/>
  <c r="R336" i="33"/>
  <c r="Q336" i="33"/>
  <c r="R320" i="33"/>
  <c r="Q320" i="33"/>
  <c r="R304" i="33"/>
  <c r="Q304" i="33"/>
  <c r="R288" i="33"/>
  <c r="D291" i="26" s="1"/>
  <c r="Q288" i="33"/>
  <c r="R272" i="33"/>
  <c r="Q272" i="33"/>
  <c r="R248" i="33"/>
  <c r="Q248" i="33"/>
  <c r="R232" i="33"/>
  <c r="Q232" i="33"/>
  <c r="R216" i="33"/>
  <c r="Q216" i="33"/>
  <c r="R192" i="33"/>
  <c r="Q192" i="33"/>
  <c r="Q176" i="33"/>
  <c r="R176" i="33"/>
  <c r="Q160" i="33"/>
  <c r="R160" i="33"/>
  <c r="Q144" i="33"/>
  <c r="R144" i="33"/>
  <c r="Q128" i="33"/>
  <c r="R128" i="33"/>
  <c r="Q112" i="33"/>
  <c r="R112" i="33"/>
  <c r="Q104" i="33"/>
  <c r="R104" i="33"/>
  <c r="Q88" i="33"/>
  <c r="R88" i="33"/>
  <c r="Q72" i="33"/>
  <c r="R72" i="33"/>
  <c r="Q56" i="33"/>
  <c r="R56" i="33"/>
  <c r="Q40" i="33"/>
  <c r="R40" i="33"/>
  <c r="Q24" i="33"/>
  <c r="R24" i="33"/>
  <c r="R505" i="33"/>
  <c r="Q505" i="33"/>
  <c r="R489" i="33"/>
  <c r="Q489" i="33"/>
  <c r="R473" i="33"/>
  <c r="Q473" i="33"/>
  <c r="R457" i="33"/>
  <c r="Q457" i="33"/>
  <c r="R441" i="33"/>
  <c r="Q441" i="33"/>
  <c r="R425" i="33"/>
  <c r="Q425" i="33"/>
  <c r="R409" i="33"/>
  <c r="Q409" i="33"/>
  <c r="R393" i="33"/>
  <c r="Q393" i="33"/>
  <c r="R385" i="33"/>
  <c r="Q385" i="33"/>
  <c r="R377" i="33"/>
  <c r="Q377" i="33"/>
  <c r="R361" i="33"/>
  <c r="Q361" i="33"/>
  <c r="R353" i="33"/>
  <c r="Q353" i="33"/>
  <c r="R337" i="33"/>
  <c r="Q337" i="33"/>
  <c r="R321" i="33"/>
  <c r="Q321" i="33"/>
  <c r="R313" i="33"/>
  <c r="Q313" i="33"/>
  <c r="R297" i="33"/>
  <c r="Q297" i="33"/>
  <c r="R289" i="33"/>
  <c r="Q289" i="33"/>
  <c r="R273" i="33"/>
  <c r="Q273" i="33"/>
  <c r="R257" i="33"/>
  <c r="Q257" i="33"/>
  <c r="R233" i="33"/>
  <c r="Q233" i="33"/>
  <c r="R217" i="33"/>
  <c r="Q217" i="33"/>
  <c r="R193" i="33"/>
  <c r="Q193" i="33"/>
  <c r="R177" i="33"/>
  <c r="D180" i="26" s="1"/>
  <c r="Q177" i="33"/>
  <c r="R153" i="33"/>
  <c r="Q153" i="33"/>
  <c r="R137" i="33"/>
  <c r="Q137" i="33"/>
  <c r="R113" i="33"/>
  <c r="Q113" i="33"/>
  <c r="R81" i="33"/>
  <c r="Q81" i="33"/>
  <c r="R57" i="33"/>
  <c r="Q57" i="33"/>
  <c r="R41" i="33"/>
  <c r="Q41" i="33"/>
  <c r="R25" i="33"/>
  <c r="Q25" i="33"/>
  <c r="R496" i="33"/>
  <c r="Q496" i="33"/>
  <c r="R480" i="33"/>
  <c r="Q480" i="33"/>
  <c r="R464" i="33"/>
  <c r="Q464" i="33"/>
  <c r="R448" i="33"/>
  <c r="Q448" i="33"/>
  <c r="R432" i="33"/>
  <c r="Q432" i="33"/>
  <c r="R416" i="33"/>
  <c r="Q416" i="33"/>
  <c r="R408" i="33"/>
  <c r="Q408" i="33"/>
  <c r="R392" i="33"/>
  <c r="Q392" i="33"/>
  <c r="R376" i="33"/>
  <c r="Q376" i="33"/>
  <c r="R360" i="33"/>
  <c r="Q360" i="33"/>
  <c r="R344" i="33"/>
  <c r="Q344" i="33"/>
  <c r="R328" i="33"/>
  <c r="Q328" i="33"/>
  <c r="R312" i="33"/>
  <c r="Q312" i="33"/>
  <c r="R296" i="33"/>
  <c r="Q296" i="33"/>
  <c r="R280" i="33"/>
  <c r="Q280" i="33"/>
  <c r="R264" i="33"/>
  <c r="Q264" i="33"/>
  <c r="R256" i="33"/>
  <c r="Q256" i="33"/>
  <c r="R240" i="33"/>
  <c r="Q240" i="33"/>
  <c r="R224" i="33"/>
  <c r="Q224" i="33"/>
  <c r="R208" i="33"/>
  <c r="Q208" i="33"/>
  <c r="R200" i="33"/>
  <c r="Q200" i="33"/>
  <c r="Q184" i="33"/>
  <c r="R184" i="33"/>
  <c r="Q168" i="33"/>
  <c r="R168" i="33"/>
  <c r="Q152" i="33"/>
  <c r="R152" i="33"/>
  <c r="Q136" i="33"/>
  <c r="R136" i="33"/>
  <c r="Q120" i="33"/>
  <c r="R120" i="33"/>
  <c r="Q96" i="33"/>
  <c r="R96" i="33"/>
  <c r="Q80" i="33"/>
  <c r="R80" i="33"/>
  <c r="Q64" i="33"/>
  <c r="R64" i="33"/>
  <c r="Q48" i="33"/>
  <c r="R48" i="33"/>
  <c r="Q32" i="33"/>
  <c r="R32" i="33"/>
  <c r="Q16" i="33"/>
  <c r="R16" i="33"/>
  <c r="R503" i="33"/>
  <c r="Q503" i="33"/>
  <c r="R495" i="33"/>
  <c r="Q495" i="33"/>
  <c r="R487" i="33"/>
  <c r="D490" i="26" s="1"/>
  <c r="Q487" i="33"/>
  <c r="R479" i="33"/>
  <c r="Q479" i="33"/>
  <c r="R471" i="33"/>
  <c r="Q471" i="33"/>
  <c r="R463" i="33"/>
  <c r="Q463" i="33"/>
  <c r="R455" i="33"/>
  <c r="Q455" i="33"/>
  <c r="R447" i="33"/>
  <c r="Q447" i="33"/>
  <c r="R439" i="33"/>
  <c r="Q439" i="33"/>
  <c r="R431" i="33"/>
  <c r="Q431" i="33"/>
  <c r="R423" i="33"/>
  <c r="Q423" i="33"/>
  <c r="R415" i="33"/>
  <c r="Q415" i="33"/>
  <c r="R407" i="33"/>
  <c r="Q407" i="33"/>
  <c r="R399" i="33"/>
  <c r="Q399" i="33"/>
  <c r="R391" i="33"/>
  <c r="Q391" i="33"/>
  <c r="R383" i="33"/>
  <c r="D386" i="26" s="1"/>
  <c r="Q383" i="33"/>
  <c r="R375" i="33"/>
  <c r="Q375" i="33"/>
  <c r="R367" i="33"/>
  <c r="Q367" i="33"/>
  <c r="R359" i="33"/>
  <c r="D362" i="26" s="1"/>
  <c r="Q359" i="33"/>
  <c r="R351" i="33"/>
  <c r="Q351" i="33"/>
  <c r="R343" i="33"/>
  <c r="Q343" i="33"/>
  <c r="R335" i="33"/>
  <c r="Q335" i="33"/>
  <c r="R327" i="33"/>
  <c r="Q327" i="33"/>
  <c r="R319" i="33"/>
  <c r="Q319" i="33"/>
  <c r="R311" i="33"/>
  <c r="Q311" i="33"/>
  <c r="R303" i="33"/>
  <c r="Q303" i="33"/>
  <c r="R295" i="33"/>
  <c r="Q295" i="33"/>
  <c r="R287" i="33"/>
  <c r="Q287" i="33"/>
  <c r="R279" i="33"/>
  <c r="Q279" i="33"/>
  <c r="R271" i="33"/>
  <c r="Q271" i="33"/>
  <c r="R263" i="33"/>
  <c r="Q263" i="33"/>
  <c r="R255" i="33"/>
  <c r="D258" i="26" s="1"/>
  <c r="Q255" i="33"/>
  <c r="R247" i="33"/>
  <c r="Q247" i="33"/>
  <c r="R239" i="33"/>
  <c r="Q239" i="33"/>
  <c r="R231" i="33"/>
  <c r="Q231" i="33"/>
  <c r="R223" i="33"/>
  <c r="Q223" i="33"/>
  <c r="R215" i="33"/>
  <c r="Q215" i="33"/>
  <c r="R207" i="33"/>
  <c r="Q207" i="33"/>
  <c r="R199" i="33"/>
  <c r="Q199" i="33"/>
  <c r="R191" i="33"/>
  <c r="D194" i="26" s="1"/>
  <c r="Q191" i="33"/>
  <c r="Q183" i="33"/>
  <c r="R183" i="33"/>
  <c r="Q175" i="33"/>
  <c r="R175" i="33"/>
  <c r="Q167" i="33"/>
  <c r="R167" i="33"/>
  <c r="Q159" i="33"/>
  <c r="R159" i="33"/>
  <c r="Q151" i="33"/>
  <c r="R151" i="33"/>
  <c r="Q143" i="33"/>
  <c r="R143" i="33"/>
  <c r="Q135" i="33"/>
  <c r="R135" i="33"/>
  <c r="Q127" i="33"/>
  <c r="R127" i="33"/>
  <c r="Q119" i="33"/>
  <c r="R119" i="33"/>
  <c r="Q111" i="33"/>
  <c r="R111" i="33"/>
  <c r="D114" i="26" s="1"/>
  <c r="Q103" i="33"/>
  <c r="R103" i="33"/>
  <c r="Q95" i="33"/>
  <c r="R95" i="33"/>
  <c r="Q87" i="33"/>
  <c r="R87" i="33"/>
  <c r="Q79" i="33"/>
  <c r="R79" i="33"/>
  <c r="Q71" i="33"/>
  <c r="R71" i="33"/>
  <c r="Q63" i="33"/>
  <c r="R63" i="33"/>
  <c r="Q55" i="33"/>
  <c r="R55" i="33"/>
  <c r="Q47" i="33"/>
  <c r="R47" i="33"/>
  <c r="Q39" i="33"/>
  <c r="R39" i="33"/>
  <c r="Q31" i="33"/>
  <c r="R31" i="33"/>
  <c r="Q23" i="33"/>
  <c r="R23" i="33"/>
  <c r="Q15" i="33"/>
  <c r="R15" i="33"/>
  <c r="R11" i="33"/>
  <c r="Q11" i="33"/>
  <c r="R318" i="33"/>
  <c r="Q318" i="33"/>
  <c r="R206" i="33"/>
  <c r="Q206" i="33"/>
  <c r="R182" i="33"/>
  <c r="Q182" i="33"/>
  <c r="R134" i="33"/>
  <c r="Q134" i="33"/>
  <c r="R118" i="33"/>
  <c r="Q118" i="33"/>
  <c r="R102" i="33"/>
  <c r="Q102" i="33"/>
  <c r="R78" i="33"/>
  <c r="Q78" i="33"/>
  <c r="R62" i="33"/>
  <c r="Q62" i="33"/>
  <c r="R46" i="33"/>
  <c r="Q46" i="33"/>
  <c r="R14" i="33"/>
  <c r="Q14" i="33"/>
  <c r="Q10" i="33"/>
  <c r="R10" i="33"/>
  <c r="R501" i="33"/>
  <c r="Q501" i="33"/>
  <c r="R493" i="33"/>
  <c r="Q493" i="33"/>
  <c r="R485" i="33"/>
  <c r="Q485" i="33"/>
  <c r="R477" i="33"/>
  <c r="Q477" i="33"/>
  <c r="R469" i="33"/>
  <c r="D472" i="26" s="1"/>
  <c r="Q469" i="33"/>
  <c r="R461" i="33"/>
  <c r="Q461" i="33"/>
  <c r="R453" i="33"/>
  <c r="Q453" i="33"/>
  <c r="R445" i="33"/>
  <c r="Q445" i="33"/>
  <c r="R437" i="33"/>
  <c r="Q437" i="33"/>
  <c r="R429" i="33"/>
  <c r="Q429" i="33"/>
  <c r="R421" i="33"/>
  <c r="Q421" i="33"/>
  <c r="R413" i="33"/>
  <c r="Q413" i="33"/>
  <c r="R405" i="33"/>
  <c r="Q405" i="33"/>
  <c r="R397" i="33"/>
  <c r="Q397" i="33"/>
  <c r="R389" i="33"/>
  <c r="Q389" i="33"/>
  <c r="R381" i="33"/>
  <c r="Q381" i="33"/>
  <c r="R373" i="33"/>
  <c r="Q373" i="33"/>
  <c r="R365" i="33"/>
  <c r="Q365" i="33"/>
  <c r="R357" i="33"/>
  <c r="Q357" i="33"/>
  <c r="R349" i="33"/>
  <c r="Q349" i="33"/>
  <c r="R341" i="33"/>
  <c r="Q341" i="33"/>
  <c r="R333" i="33"/>
  <c r="Q333" i="33"/>
  <c r="R325" i="33"/>
  <c r="Q325" i="33"/>
  <c r="R317" i="33"/>
  <c r="Q317" i="33"/>
  <c r="R309" i="33"/>
  <c r="Q309" i="33"/>
  <c r="R301" i="33"/>
  <c r="Q301" i="33"/>
  <c r="R293" i="33"/>
  <c r="Q293" i="33"/>
  <c r="R285" i="33"/>
  <c r="Q285" i="33"/>
  <c r="R277" i="33"/>
  <c r="Q277" i="33"/>
  <c r="R269" i="33"/>
  <c r="Q269" i="33"/>
  <c r="R261" i="33"/>
  <c r="Q261" i="33"/>
  <c r="R253" i="33"/>
  <c r="Q253" i="33"/>
  <c r="R245" i="33"/>
  <c r="Q245" i="33"/>
  <c r="R237" i="33"/>
  <c r="Q237" i="33"/>
  <c r="R229" i="33"/>
  <c r="Q229" i="33"/>
  <c r="R221" i="33"/>
  <c r="Q221" i="33"/>
  <c r="R213" i="33"/>
  <c r="Q213" i="33"/>
  <c r="R205" i="33"/>
  <c r="Q205" i="33"/>
  <c r="R197" i="33"/>
  <c r="Q197" i="33"/>
  <c r="R189" i="33"/>
  <c r="Q189" i="33"/>
  <c r="R181" i="33"/>
  <c r="Q181" i="33"/>
  <c r="R173" i="33"/>
  <c r="Q173" i="33"/>
  <c r="R165" i="33"/>
  <c r="Q165" i="33"/>
  <c r="R157" i="33"/>
  <c r="Q157" i="33"/>
  <c r="R149" i="33"/>
  <c r="Q149" i="33"/>
  <c r="R141" i="33"/>
  <c r="Q141" i="33"/>
  <c r="R133" i="33"/>
  <c r="Q133" i="33"/>
  <c r="R125" i="33"/>
  <c r="Q125" i="33"/>
  <c r="R117" i="33"/>
  <c r="Q117" i="33"/>
  <c r="R109" i="33"/>
  <c r="Q109" i="33"/>
  <c r="R101" i="33"/>
  <c r="Q101" i="33"/>
  <c r="R93" i="33"/>
  <c r="Q93" i="33"/>
  <c r="R85" i="33"/>
  <c r="Q85" i="33"/>
  <c r="R77" i="33"/>
  <c r="Q77" i="33"/>
  <c r="R69" i="33"/>
  <c r="Q69" i="33"/>
  <c r="R61" i="33"/>
  <c r="Q61" i="33"/>
  <c r="R53" i="33"/>
  <c r="Q53" i="33"/>
  <c r="R45" i="33"/>
  <c r="Q45" i="33"/>
  <c r="R37" i="33"/>
  <c r="D40" i="26" s="1"/>
  <c r="Q37" i="33"/>
  <c r="R29" i="33"/>
  <c r="Q29" i="33"/>
  <c r="R21" i="33"/>
  <c r="D24" i="26" s="1"/>
  <c r="Q21" i="33"/>
  <c r="R13" i="33"/>
  <c r="Q13" i="33"/>
  <c r="I9" i="33"/>
  <c r="K488" i="33"/>
  <c r="N488" i="33"/>
  <c r="H488" i="33"/>
  <c r="K440" i="33"/>
  <c r="H440" i="33"/>
  <c r="N440" i="33"/>
  <c r="K384" i="33"/>
  <c r="N384" i="33"/>
  <c r="H384" i="33"/>
  <c r="K336" i="33"/>
  <c r="H336" i="33"/>
  <c r="N336" i="33"/>
  <c r="K288" i="33"/>
  <c r="N288" i="33"/>
  <c r="H288" i="33"/>
  <c r="K240" i="33"/>
  <c r="H240" i="33"/>
  <c r="N240" i="33"/>
  <c r="K208" i="33"/>
  <c r="H208" i="33"/>
  <c r="N208" i="33"/>
  <c r="K160" i="33"/>
  <c r="N160" i="33"/>
  <c r="H160" i="33"/>
  <c r="K112" i="33"/>
  <c r="H112" i="33"/>
  <c r="N112" i="33"/>
  <c r="K72" i="33"/>
  <c r="N72" i="33"/>
  <c r="H72" i="33"/>
  <c r="K40" i="33"/>
  <c r="N40" i="33"/>
  <c r="H40" i="33"/>
  <c r="K506" i="33"/>
  <c r="N506" i="33"/>
  <c r="H506" i="33"/>
  <c r="K490" i="33"/>
  <c r="N490" i="33"/>
  <c r="H490" i="33"/>
  <c r="K474" i="33"/>
  <c r="N474" i="33"/>
  <c r="H474" i="33"/>
  <c r="K458" i="33"/>
  <c r="N458" i="33"/>
  <c r="H458" i="33"/>
  <c r="K450" i="33"/>
  <c r="N450" i="33"/>
  <c r="H450" i="33"/>
  <c r="D453" i="26"/>
  <c r="K434" i="33"/>
  <c r="N434" i="33"/>
  <c r="H434" i="33"/>
  <c r="K426" i="33"/>
  <c r="N426" i="33"/>
  <c r="H426" i="33"/>
  <c r="K418" i="33"/>
  <c r="N418" i="33"/>
  <c r="H418" i="33"/>
  <c r="D421" i="26"/>
  <c r="K410" i="33"/>
  <c r="N410" i="33"/>
  <c r="H410" i="33"/>
  <c r="K402" i="33"/>
  <c r="N402" i="33"/>
  <c r="H402" i="33"/>
  <c r="K394" i="33"/>
  <c r="N394" i="33"/>
  <c r="H394" i="33"/>
  <c r="K386" i="33"/>
  <c r="N386" i="33"/>
  <c r="H386" i="33"/>
  <c r="K378" i="33"/>
  <c r="N378" i="33"/>
  <c r="H378" i="33"/>
  <c r="K370" i="33"/>
  <c r="N370" i="33"/>
  <c r="H370" i="33"/>
  <c r="K362" i="33"/>
  <c r="N362" i="33"/>
  <c r="H362" i="33"/>
  <c r="K354" i="33"/>
  <c r="N354" i="33"/>
  <c r="H354" i="33"/>
  <c r="D357" i="26"/>
  <c r="K346" i="33"/>
  <c r="N346" i="33"/>
  <c r="H346" i="33"/>
  <c r="K338" i="33"/>
  <c r="N338" i="33"/>
  <c r="H338" i="33"/>
  <c r="K330" i="33"/>
  <c r="N330" i="33"/>
  <c r="H330" i="33"/>
  <c r="K322" i="33"/>
  <c r="N322" i="33"/>
  <c r="H322" i="33"/>
  <c r="D325" i="26"/>
  <c r="K314" i="33"/>
  <c r="N314" i="33"/>
  <c r="H314" i="33"/>
  <c r="K306" i="33"/>
  <c r="N306" i="33"/>
  <c r="H306" i="33"/>
  <c r="K298" i="33"/>
  <c r="N298" i="33"/>
  <c r="H298" i="33"/>
  <c r="K290" i="33"/>
  <c r="N290" i="33"/>
  <c r="H290" i="33"/>
  <c r="K282" i="33"/>
  <c r="N282" i="33"/>
  <c r="H282" i="33"/>
  <c r="K274" i="33"/>
  <c r="N274" i="33"/>
  <c r="H274" i="33"/>
  <c r="K266" i="33"/>
  <c r="N266" i="33"/>
  <c r="H266" i="33"/>
  <c r="K258" i="33"/>
  <c r="N258" i="33"/>
  <c r="H258" i="33"/>
  <c r="D261" i="26"/>
  <c r="K250" i="33"/>
  <c r="N250" i="33"/>
  <c r="H250" i="33"/>
  <c r="K242" i="33"/>
  <c r="N242" i="33"/>
  <c r="H242" i="33"/>
  <c r="K234" i="33"/>
  <c r="N234" i="33"/>
  <c r="H234" i="33"/>
  <c r="K226" i="33"/>
  <c r="N226" i="33"/>
  <c r="H226" i="33"/>
  <c r="D229" i="26"/>
  <c r="K218" i="33"/>
  <c r="N218" i="33"/>
  <c r="H218" i="33"/>
  <c r="K210" i="33"/>
  <c r="N210" i="33"/>
  <c r="H210" i="33"/>
  <c r="D213" i="26"/>
  <c r="K202" i="33"/>
  <c r="N202" i="33"/>
  <c r="H202" i="33"/>
  <c r="K194" i="33"/>
  <c r="N194" i="33"/>
  <c r="H194" i="33"/>
  <c r="K186" i="33"/>
  <c r="N186" i="33"/>
  <c r="H186" i="33"/>
  <c r="K178" i="33"/>
  <c r="N178" i="33"/>
  <c r="H178" i="33"/>
  <c r="K170" i="33"/>
  <c r="N170" i="33"/>
  <c r="H170" i="33"/>
  <c r="K162" i="33"/>
  <c r="N162" i="33"/>
  <c r="H162" i="33"/>
  <c r="K154" i="33"/>
  <c r="N154" i="33"/>
  <c r="H154" i="33"/>
  <c r="K146" i="33"/>
  <c r="N146" i="33"/>
  <c r="H146" i="33"/>
  <c r="K138" i="33"/>
  <c r="N138" i="33"/>
  <c r="H138" i="33"/>
  <c r="K130" i="33"/>
  <c r="N130" i="33"/>
  <c r="H130" i="33"/>
  <c r="K122" i="33"/>
  <c r="N122" i="33"/>
  <c r="H122" i="33"/>
  <c r="K114" i="33"/>
  <c r="N114" i="33"/>
  <c r="H114" i="33"/>
  <c r="K106" i="33"/>
  <c r="N106" i="33"/>
  <c r="H106" i="33"/>
  <c r="K98" i="33"/>
  <c r="N98" i="33"/>
  <c r="H98" i="33"/>
  <c r="K90" i="33"/>
  <c r="N90" i="33"/>
  <c r="H90" i="33"/>
  <c r="K82" i="33"/>
  <c r="N82" i="33"/>
  <c r="H82" i="33"/>
  <c r="K74" i="33"/>
  <c r="N74" i="33"/>
  <c r="H74" i="33"/>
  <c r="K66" i="33"/>
  <c r="N66" i="33"/>
  <c r="H66" i="33"/>
  <c r="K58" i="33"/>
  <c r="N58" i="33"/>
  <c r="H58" i="33"/>
  <c r="K50" i="33"/>
  <c r="N50" i="33"/>
  <c r="H50" i="33"/>
  <c r="K42" i="33"/>
  <c r="N42" i="33"/>
  <c r="H42" i="33"/>
  <c r="K34" i="33"/>
  <c r="N34" i="33"/>
  <c r="H34" i="33"/>
  <c r="K26" i="33"/>
  <c r="N26" i="33"/>
  <c r="H26" i="33"/>
  <c r="K18" i="33"/>
  <c r="N18" i="33"/>
  <c r="H18" i="33"/>
  <c r="K496" i="33"/>
  <c r="H496" i="33"/>
  <c r="N496" i="33"/>
  <c r="K448" i="33"/>
  <c r="N448" i="33"/>
  <c r="H448" i="33"/>
  <c r="K400" i="33"/>
  <c r="H400" i="33"/>
  <c r="N400" i="33"/>
  <c r="K352" i="33"/>
  <c r="N352" i="33"/>
  <c r="H352" i="33"/>
  <c r="K304" i="33"/>
  <c r="H304" i="33"/>
  <c r="N304" i="33"/>
  <c r="K264" i="33"/>
  <c r="N264" i="33"/>
  <c r="H264" i="33"/>
  <c r="K192" i="33"/>
  <c r="N192" i="33"/>
  <c r="H192" i="33"/>
  <c r="K144" i="33"/>
  <c r="H144" i="33"/>
  <c r="N144" i="33"/>
  <c r="K96" i="33"/>
  <c r="N96" i="33"/>
  <c r="H96" i="33"/>
  <c r="K24" i="33"/>
  <c r="N24" i="33"/>
  <c r="H24" i="33"/>
  <c r="K498" i="33"/>
  <c r="N498" i="33"/>
  <c r="H498" i="33"/>
  <c r="K482" i="33"/>
  <c r="N482" i="33"/>
  <c r="H482" i="33"/>
  <c r="K466" i="33"/>
  <c r="N466" i="33"/>
  <c r="H466" i="33"/>
  <c r="K442" i="33"/>
  <c r="N442" i="33"/>
  <c r="H442" i="33"/>
  <c r="D445" i="26"/>
  <c r="K505" i="33"/>
  <c r="N505" i="33"/>
  <c r="H505" i="33"/>
  <c r="N497" i="33"/>
  <c r="K497" i="33"/>
  <c r="H497" i="33"/>
  <c r="N489" i="33"/>
  <c r="K489" i="33"/>
  <c r="H489" i="33"/>
  <c r="K481" i="33"/>
  <c r="H481" i="33"/>
  <c r="N481" i="33"/>
  <c r="K473" i="33"/>
  <c r="N473" i="33"/>
  <c r="H473" i="33"/>
  <c r="N465" i="33"/>
  <c r="K465" i="33"/>
  <c r="H465" i="33"/>
  <c r="K457" i="33"/>
  <c r="N457" i="33"/>
  <c r="H457" i="33"/>
  <c r="N449" i="33"/>
  <c r="K449" i="33"/>
  <c r="H449" i="33"/>
  <c r="K441" i="33"/>
  <c r="N441" i="33"/>
  <c r="H441" i="33"/>
  <c r="N433" i="33"/>
  <c r="K433" i="33"/>
  <c r="H433" i="33"/>
  <c r="N425" i="33"/>
  <c r="K425" i="33"/>
  <c r="H425" i="33"/>
  <c r="K417" i="33"/>
  <c r="H417" i="33"/>
  <c r="N417" i="33"/>
  <c r="K409" i="33"/>
  <c r="N409" i="33"/>
  <c r="H409" i="33"/>
  <c r="N401" i="33"/>
  <c r="K401" i="33"/>
  <c r="H401" i="33"/>
  <c r="K393" i="33"/>
  <c r="N393" i="33"/>
  <c r="H393" i="33"/>
  <c r="N385" i="33"/>
  <c r="K385" i="33"/>
  <c r="H385" i="33"/>
  <c r="K377" i="33"/>
  <c r="N377" i="33"/>
  <c r="H377" i="33"/>
  <c r="N369" i="33"/>
  <c r="K369" i="33"/>
  <c r="H369" i="33"/>
  <c r="N361" i="33"/>
  <c r="K361" i="33"/>
  <c r="H361" i="33"/>
  <c r="K353" i="33"/>
  <c r="H353" i="33"/>
  <c r="N353" i="33"/>
  <c r="K345" i="33"/>
  <c r="N345" i="33"/>
  <c r="H345" i="33"/>
  <c r="N337" i="33"/>
  <c r="K337" i="33"/>
  <c r="H337" i="33"/>
  <c r="K329" i="33"/>
  <c r="N329" i="33"/>
  <c r="H329" i="33"/>
  <c r="N321" i="33"/>
  <c r="K321" i="33"/>
  <c r="H321" i="33"/>
  <c r="K313" i="33"/>
  <c r="N313" i="33"/>
  <c r="H313" i="33"/>
  <c r="N305" i="33"/>
  <c r="K305" i="33"/>
  <c r="H305" i="33"/>
  <c r="N297" i="33"/>
  <c r="K297" i="33"/>
  <c r="H297" i="33"/>
  <c r="K289" i="33"/>
  <c r="H289" i="33"/>
  <c r="N289" i="33"/>
  <c r="K281" i="33"/>
  <c r="N281" i="33"/>
  <c r="H281" i="33"/>
  <c r="N273" i="33"/>
  <c r="K273" i="33"/>
  <c r="H273" i="33"/>
  <c r="K265" i="33"/>
  <c r="N265" i="33"/>
  <c r="H265" i="33"/>
  <c r="N257" i="33"/>
  <c r="K257" i="33"/>
  <c r="H257" i="33"/>
  <c r="K249" i="33"/>
  <c r="H249" i="33"/>
  <c r="N249" i="33"/>
  <c r="N241" i="33"/>
  <c r="K241" i="33"/>
  <c r="H241" i="33"/>
  <c r="N233" i="33"/>
  <c r="K233" i="33"/>
  <c r="H233" i="33"/>
  <c r="K225" i="33"/>
  <c r="N225" i="33"/>
  <c r="H225" i="33"/>
  <c r="K217" i="33"/>
  <c r="N217" i="33"/>
  <c r="H217" i="33"/>
  <c r="N209" i="33"/>
  <c r="K209" i="33"/>
  <c r="H209" i="33"/>
  <c r="K201" i="33"/>
  <c r="N201" i="33"/>
  <c r="H201" i="33"/>
  <c r="N193" i="33"/>
  <c r="K193" i="33"/>
  <c r="H193" i="33"/>
  <c r="K185" i="33"/>
  <c r="N185" i="33"/>
  <c r="H185" i="33"/>
  <c r="N177" i="33"/>
  <c r="K177" i="33"/>
  <c r="H177" i="33"/>
  <c r="N169" i="33"/>
  <c r="K169" i="33"/>
  <c r="H169" i="33"/>
  <c r="K161" i="33"/>
  <c r="N161" i="33"/>
  <c r="H161" i="33"/>
  <c r="K153" i="33"/>
  <c r="N153" i="33"/>
  <c r="H153" i="33"/>
  <c r="N145" i="33"/>
  <c r="K145" i="33"/>
  <c r="H145" i="33"/>
  <c r="K137" i="33"/>
  <c r="N137" i="33"/>
  <c r="H137" i="33"/>
  <c r="N129" i="33"/>
  <c r="K129" i="33"/>
  <c r="H129" i="33"/>
  <c r="K121" i="33"/>
  <c r="N121" i="33"/>
  <c r="H121" i="33"/>
  <c r="N113" i="33"/>
  <c r="K113" i="33"/>
  <c r="H113" i="33"/>
  <c r="N105" i="33"/>
  <c r="K105" i="33"/>
  <c r="H105" i="33"/>
  <c r="K97" i="33"/>
  <c r="H97" i="33"/>
  <c r="N97" i="33"/>
  <c r="K89" i="33"/>
  <c r="N89" i="33"/>
  <c r="H89" i="33"/>
  <c r="N81" i="33"/>
  <c r="K81" i="33"/>
  <c r="H81" i="33"/>
  <c r="K73" i="33"/>
  <c r="N73" i="33"/>
  <c r="H73" i="33"/>
  <c r="N65" i="33"/>
  <c r="K65" i="33"/>
  <c r="H65" i="33"/>
  <c r="K57" i="33"/>
  <c r="N57" i="33"/>
  <c r="H57" i="33"/>
  <c r="N49" i="33"/>
  <c r="K49" i="33"/>
  <c r="H49" i="33"/>
  <c r="N41" i="33"/>
  <c r="K41" i="33"/>
  <c r="H41" i="33"/>
  <c r="H33" i="33"/>
  <c r="K33" i="33"/>
  <c r="N33" i="33"/>
  <c r="K25" i="33"/>
  <c r="N25" i="33"/>
  <c r="H25" i="33"/>
  <c r="N17" i="33"/>
  <c r="K17" i="33"/>
  <c r="H17" i="33"/>
  <c r="N503" i="33"/>
  <c r="K503" i="33"/>
  <c r="H503" i="33"/>
  <c r="N495" i="33"/>
  <c r="K495" i="33"/>
  <c r="H495" i="33"/>
  <c r="N487" i="33"/>
  <c r="K487" i="33"/>
  <c r="H487" i="33"/>
  <c r="N479" i="33"/>
  <c r="K479" i="33"/>
  <c r="H479" i="33"/>
  <c r="N471" i="33"/>
  <c r="K471" i="33"/>
  <c r="H471" i="33"/>
  <c r="N463" i="33"/>
  <c r="K463" i="33"/>
  <c r="H463" i="33"/>
  <c r="N455" i="33"/>
  <c r="K455" i="33"/>
  <c r="H455" i="33"/>
  <c r="N447" i="33"/>
  <c r="K447" i="33"/>
  <c r="D450" i="26"/>
  <c r="H447" i="33"/>
  <c r="N439" i="33"/>
  <c r="K439" i="33"/>
  <c r="H439" i="33"/>
  <c r="N431" i="33"/>
  <c r="K431" i="33"/>
  <c r="H431" i="33"/>
  <c r="N423" i="33"/>
  <c r="K423" i="33"/>
  <c r="H423" i="33"/>
  <c r="N415" i="33"/>
  <c r="K415" i="33"/>
  <c r="H415" i="33"/>
  <c r="N407" i="33"/>
  <c r="K407" i="33"/>
  <c r="H407" i="33"/>
  <c r="N399" i="33"/>
  <c r="K399" i="33"/>
  <c r="H399" i="33"/>
  <c r="N391" i="33"/>
  <c r="K391" i="33"/>
  <c r="H391" i="33"/>
  <c r="N383" i="33"/>
  <c r="K383" i="33"/>
  <c r="H383" i="33"/>
  <c r="N375" i="33"/>
  <c r="K375" i="33"/>
  <c r="H375" i="33"/>
  <c r="N367" i="33"/>
  <c r="K367" i="33"/>
  <c r="H367" i="33"/>
  <c r="N359" i="33"/>
  <c r="K359" i="33"/>
  <c r="H359" i="33"/>
  <c r="N351" i="33"/>
  <c r="K351" i="33"/>
  <c r="H351" i="33"/>
  <c r="N343" i="33"/>
  <c r="K343" i="33"/>
  <c r="H343" i="33"/>
  <c r="N335" i="33"/>
  <c r="K335" i="33"/>
  <c r="H335" i="33"/>
  <c r="N327" i="33"/>
  <c r="K327" i="33"/>
  <c r="H327" i="33"/>
  <c r="N319" i="33"/>
  <c r="K319" i="33"/>
  <c r="D322" i="26"/>
  <c r="H319" i="33"/>
  <c r="N311" i="33"/>
  <c r="K311" i="33"/>
  <c r="H311" i="33"/>
  <c r="N303" i="33"/>
  <c r="K303" i="33"/>
  <c r="H303" i="33"/>
  <c r="N295" i="33"/>
  <c r="K295" i="33"/>
  <c r="H295" i="33"/>
  <c r="N287" i="33"/>
  <c r="K287" i="33"/>
  <c r="H287" i="33"/>
  <c r="N279" i="33"/>
  <c r="K279" i="33"/>
  <c r="H279" i="33"/>
  <c r="N271" i="33"/>
  <c r="K271" i="33"/>
  <c r="H271" i="33"/>
  <c r="N263" i="33"/>
  <c r="K263" i="33"/>
  <c r="H263" i="33"/>
  <c r="N255" i="33"/>
  <c r="K255" i="33"/>
  <c r="H255" i="33"/>
  <c r="N247" i="33"/>
  <c r="K247" i="33"/>
  <c r="H247" i="33"/>
  <c r="N239" i="33"/>
  <c r="K239" i="33"/>
  <c r="H239" i="33"/>
  <c r="N231" i="33"/>
  <c r="K231" i="33"/>
  <c r="H231" i="33"/>
  <c r="N223" i="33"/>
  <c r="K223" i="33"/>
  <c r="H223" i="33"/>
  <c r="N215" i="33"/>
  <c r="K215" i="33"/>
  <c r="H215" i="33"/>
  <c r="N207" i="33"/>
  <c r="K207" i="33"/>
  <c r="H207" i="33"/>
  <c r="N199" i="33"/>
  <c r="K199" i="33"/>
  <c r="H199" i="33"/>
  <c r="N191" i="33"/>
  <c r="K191" i="33"/>
  <c r="H191" i="33"/>
  <c r="N183" i="33"/>
  <c r="K183" i="33"/>
  <c r="H183" i="33"/>
  <c r="N175" i="33"/>
  <c r="K175" i="33"/>
  <c r="H175" i="33"/>
  <c r="N167" i="33"/>
  <c r="K167" i="33"/>
  <c r="H167" i="33"/>
  <c r="N159" i="33"/>
  <c r="K159" i="33"/>
  <c r="H159" i="33"/>
  <c r="N151" i="33"/>
  <c r="K151" i="33"/>
  <c r="H151" i="33"/>
  <c r="N143" i="33"/>
  <c r="K143" i="33"/>
  <c r="H143" i="33"/>
  <c r="N135" i="33"/>
  <c r="K135" i="33"/>
  <c r="H135" i="33"/>
  <c r="N127" i="33"/>
  <c r="K127" i="33"/>
  <c r="H127" i="33"/>
  <c r="N119" i="33"/>
  <c r="K119" i="33"/>
  <c r="H119" i="33"/>
  <c r="N111" i="33"/>
  <c r="K111" i="33"/>
  <c r="H111" i="33"/>
  <c r="N103" i="33"/>
  <c r="K103" i="33"/>
  <c r="H103" i="33"/>
  <c r="N95" i="33"/>
  <c r="K95" i="33"/>
  <c r="H95" i="33"/>
  <c r="N87" i="33"/>
  <c r="K87" i="33"/>
  <c r="H87" i="33"/>
  <c r="N79" i="33"/>
  <c r="K79" i="33"/>
  <c r="H79" i="33"/>
  <c r="N71" i="33"/>
  <c r="K71" i="33"/>
  <c r="H71" i="33"/>
  <c r="N63" i="33"/>
  <c r="K63" i="33"/>
  <c r="H63" i="33"/>
  <c r="N55" i="33"/>
  <c r="K55" i="33"/>
  <c r="H55" i="33"/>
  <c r="N47" i="33"/>
  <c r="K47" i="33"/>
  <c r="H47" i="33"/>
  <c r="N39" i="33"/>
  <c r="K39" i="33"/>
  <c r="H39" i="33"/>
  <c r="N31" i="33"/>
  <c r="K31" i="33"/>
  <c r="H31" i="33"/>
  <c r="N23" i="33"/>
  <c r="K23" i="33"/>
  <c r="H23" i="33"/>
  <c r="N15" i="33"/>
  <c r="K15" i="33"/>
  <c r="H15" i="33"/>
  <c r="K11" i="33"/>
  <c r="H11" i="33"/>
  <c r="N11" i="33"/>
  <c r="K472" i="33"/>
  <c r="N472" i="33"/>
  <c r="H472" i="33"/>
  <c r="K416" i="33"/>
  <c r="N416" i="33"/>
  <c r="H416" i="33"/>
  <c r="K368" i="33"/>
  <c r="H368" i="33"/>
  <c r="N368" i="33"/>
  <c r="K312" i="33"/>
  <c r="H312" i="33"/>
  <c r="N312" i="33"/>
  <c r="K248" i="33"/>
  <c r="N248" i="33"/>
  <c r="H248" i="33"/>
  <c r="K176" i="33"/>
  <c r="H176" i="33"/>
  <c r="N176" i="33"/>
  <c r="K120" i="33"/>
  <c r="N120" i="33"/>
  <c r="H120" i="33"/>
  <c r="K64" i="33"/>
  <c r="N64" i="33"/>
  <c r="H64" i="33"/>
  <c r="K32" i="33"/>
  <c r="N32" i="33"/>
  <c r="H32" i="33"/>
  <c r="N9" i="33"/>
  <c r="K9" i="33"/>
  <c r="N502" i="33"/>
  <c r="H502" i="33"/>
  <c r="K502" i="33"/>
  <c r="N494" i="33"/>
  <c r="H494" i="33"/>
  <c r="K494" i="33"/>
  <c r="N486" i="33"/>
  <c r="H486" i="33"/>
  <c r="K486" i="33"/>
  <c r="N478" i="33"/>
  <c r="H478" i="33"/>
  <c r="K478" i="33"/>
  <c r="N470" i="33"/>
  <c r="H470" i="33"/>
  <c r="K470" i="33"/>
  <c r="N462" i="33"/>
  <c r="H462" i="33"/>
  <c r="K462" i="33"/>
  <c r="N454" i="33"/>
  <c r="H454" i="33"/>
  <c r="K454" i="33"/>
  <c r="N446" i="33"/>
  <c r="H446" i="33"/>
  <c r="K446" i="33"/>
  <c r="D449" i="26"/>
  <c r="N438" i="33"/>
  <c r="H438" i="33"/>
  <c r="K438" i="33"/>
  <c r="N430" i="33"/>
  <c r="H430" i="33"/>
  <c r="K430" i="33"/>
  <c r="N422" i="33"/>
  <c r="H422" i="33"/>
  <c r="K422" i="33"/>
  <c r="N414" i="33"/>
  <c r="H414" i="33"/>
  <c r="K414" i="33"/>
  <c r="N406" i="33"/>
  <c r="H406" i="33"/>
  <c r="K406" i="33"/>
  <c r="N398" i="33"/>
  <c r="H398" i="33"/>
  <c r="K398" i="33"/>
  <c r="N390" i="33"/>
  <c r="H390" i="33"/>
  <c r="K390" i="33"/>
  <c r="N382" i="33"/>
  <c r="H382" i="33"/>
  <c r="K382" i="33"/>
  <c r="N374" i="33"/>
  <c r="H374" i="33"/>
  <c r="K374" i="33"/>
  <c r="N366" i="33"/>
  <c r="H366" i="33"/>
  <c r="K366" i="33"/>
  <c r="N358" i="33"/>
  <c r="H358" i="33"/>
  <c r="K358" i="33"/>
  <c r="N350" i="33"/>
  <c r="H350" i="33"/>
  <c r="K350" i="33"/>
  <c r="N342" i="33"/>
  <c r="H342" i="33"/>
  <c r="K342" i="33"/>
  <c r="N334" i="33"/>
  <c r="H334" i="33"/>
  <c r="K334" i="33"/>
  <c r="N326" i="33"/>
  <c r="H326" i="33"/>
  <c r="K326" i="33"/>
  <c r="N318" i="33"/>
  <c r="H318" i="33"/>
  <c r="K318" i="33"/>
  <c r="N310" i="33"/>
  <c r="H310" i="33"/>
  <c r="K310" i="33"/>
  <c r="N302" i="33"/>
  <c r="H302" i="33"/>
  <c r="K302" i="33"/>
  <c r="N294" i="33"/>
  <c r="H294" i="33"/>
  <c r="K294" i="33"/>
  <c r="N286" i="33"/>
  <c r="H286" i="33"/>
  <c r="K286" i="33"/>
  <c r="N278" i="33"/>
  <c r="H278" i="33"/>
  <c r="K278" i="33"/>
  <c r="N270" i="33"/>
  <c r="H270" i="33"/>
  <c r="K270" i="33"/>
  <c r="N262" i="33"/>
  <c r="H262" i="33"/>
  <c r="K262" i="33"/>
  <c r="N254" i="33"/>
  <c r="H254" i="33"/>
  <c r="K254" i="33"/>
  <c r="N246" i="33"/>
  <c r="H246" i="33"/>
  <c r="K246" i="33"/>
  <c r="N238" i="33"/>
  <c r="H238" i="33"/>
  <c r="K238" i="33"/>
  <c r="N230" i="33"/>
  <c r="H230" i="33"/>
  <c r="K230" i="33"/>
  <c r="N222" i="33"/>
  <c r="H222" i="33"/>
  <c r="K222" i="33"/>
  <c r="N214" i="33"/>
  <c r="H214" i="33"/>
  <c r="K214" i="33"/>
  <c r="N206" i="33"/>
  <c r="H206" i="33"/>
  <c r="K206" i="33"/>
  <c r="N198" i="33"/>
  <c r="H198" i="33"/>
  <c r="K198" i="33"/>
  <c r="N190" i="33"/>
  <c r="H190" i="33"/>
  <c r="K190" i="33"/>
  <c r="N182" i="33"/>
  <c r="H182" i="33"/>
  <c r="K182" i="33"/>
  <c r="N174" i="33"/>
  <c r="H174" i="33"/>
  <c r="K174" i="33"/>
  <c r="N166" i="33"/>
  <c r="H166" i="33"/>
  <c r="K166" i="33"/>
  <c r="N158" i="33"/>
  <c r="H158" i="33"/>
  <c r="K158" i="33"/>
  <c r="N150" i="33"/>
  <c r="H150" i="33"/>
  <c r="K150" i="33"/>
  <c r="N142" i="33"/>
  <c r="H142" i="33"/>
  <c r="K142" i="33"/>
  <c r="N134" i="33"/>
  <c r="H134" i="33"/>
  <c r="K134" i="33"/>
  <c r="N126" i="33"/>
  <c r="H126" i="33"/>
  <c r="K126" i="33"/>
  <c r="N118" i="33"/>
  <c r="H118" i="33"/>
  <c r="K118" i="33"/>
  <c r="N110" i="33"/>
  <c r="H110" i="33"/>
  <c r="K110" i="33"/>
  <c r="N102" i="33"/>
  <c r="H102" i="33"/>
  <c r="K102" i="33"/>
  <c r="N94" i="33"/>
  <c r="H94" i="33"/>
  <c r="K94" i="33"/>
  <c r="N86" i="33"/>
  <c r="H86" i="33"/>
  <c r="K86" i="33"/>
  <c r="N78" i="33"/>
  <c r="H78" i="33"/>
  <c r="K78" i="33"/>
  <c r="N70" i="33"/>
  <c r="H70" i="33"/>
  <c r="K70" i="33"/>
  <c r="N62" i="33"/>
  <c r="H62" i="33"/>
  <c r="K62" i="33"/>
  <c r="N54" i="33"/>
  <c r="H54" i="33"/>
  <c r="K54" i="33"/>
  <c r="N46" i="33"/>
  <c r="H46" i="33"/>
  <c r="K46" i="33"/>
  <c r="N38" i="33"/>
  <c r="H38" i="33"/>
  <c r="K38" i="33"/>
  <c r="N30" i="33"/>
  <c r="K30" i="33"/>
  <c r="H30" i="33"/>
  <c r="N22" i="33"/>
  <c r="K22" i="33"/>
  <c r="H22" i="33"/>
  <c r="N14" i="33"/>
  <c r="H14" i="33"/>
  <c r="K14" i="33"/>
  <c r="K480" i="33"/>
  <c r="N480" i="33"/>
  <c r="H480" i="33"/>
  <c r="K432" i="33"/>
  <c r="H432" i="33"/>
  <c r="N432" i="33"/>
  <c r="K376" i="33"/>
  <c r="H376" i="33"/>
  <c r="N376" i="33"/>
  <c r="K328" i="33"/>
  <c r="N328" i="33"/>
  <c r="H328" i="33"/>
  <c r="K280" i="33"/>
  <c r="N280" i="33"/>
  <c r="H280" i="33"/>
  <c r="K232" i="33"/>
  <c r="N232" i="33"/>
  <c r="H232" i="33"/>
  <c r="K200" i="33"/>
  <c r="N200" i="33"/>
  <c r="H200" i="33"/>
  <c r="K152" i="33"/>
  <c r="N152" i="33"/>
  <c r="H152" i="33"/>
  <c r="K104" i="33"/>
  <c r="N104" i="33"/>
  <c r="H104" i="33"/>
  <c r="K48" i="33"/>
  <c r="N48" i="33"/>
  <c r="H48" i="33"/>
  <c r="K10" i="33"/>
  <c r="N10" i="33"/>
  <c r="H10" i="33"/>
  <c r="N501" i="33"/>
  <c r="K501" i="33"/>
  <c r="H501" i="33"/>
  <c r="N493" i="33"/>
  <c r="K493" i="33"/>
  <c r="H493" i="33"/>
  <c r="N485" i="33"/>
  <c r="H485" i="33"/>
  <c r="K485" i="33"/>
  <c r="N477" i="33"/>
  <c r="K477" i="33"/>
  <c r="H477" i="33"/>
  <c r="N469" i="33"/>
  <c r="H469" i="33"/>
  <c r="K469" i="33"/>
  <c r="N461" i="33"/>
  <c r="K461" i="33"/>
  <c r="H461" i="33"/>
  <c r="N453" i="33"/>
  <c r="K453" i="33"/>
  <c r="H453" i="33"/>
  <c r="N445" i="33"/>
  <c r="K445" i="33"/>
  <c r="H445" i="33"/>
  <c r="N437" i="33"/>
  <c r="H437" i="33"/>
  <c r="K437" i="33"/>
  <c r="N429" i="33"/>
  <c r="K429" i="33"/>
  <c r="H429" i="33"/>
  <c r="N421" i="33"/>
  <c r="H421" i="33"/>
  <c r="K421" i="33"/>
  <c r="N413" i="33"/>
  <c r="K413" i="33"/>
  <c r="D416" i="26"/>
  <c r="H413" i="33"/>
  <c r="N405" i="33"/>
  <c r="K405" i="33"/>
  <c r="H405" i="33"/>
  <c r="N397" i="33"/>
  <c r="K397" i="33"/>
  <c r="H397" i="33"/>
  <c r="N389" i="33"/>
  <c r="H389" i="33"/>
  <c r="K389" i="33"/>
  <c r="N381" i="33"/>
  <c r="K381" i="33"/>
  <c r="H381" i="33"/>
  <c r="N373" i="33"/>
  <c r="K373" i="33"/>
  <c r="H373" i="33"/>
  <c r="N365" i="33"/>
  <c r="K365" i="33"/>
  <c r="H365" i="33"/>
  <c r="N357" i="33"/>
  <c r="H357" i="33"/>
  <c r="K357" i="33"/>
  <c r="N349" i="33"/>
  <c r="K349" i="33"/>
  <c r="D352" i="26"/>
  <c r="H349" i="33"/>
  <c r="N341" i="33"/>
  <c r="H341" i="33"/>
  <c r="K341" i="33"/>
  <c r="N333" i="33"/>
  <c r="K333" i="33"/>
  <c r="H333" i="33"/>
  <c r="N325" i="33"/>
  <c r="K325" i="33"/>
  <c r="H325" i="33"/>
  <c r="N317" i="33"/>
  <c r="K317" i="33"/>
  <c r="H317" i="33"/>
  <c r="N309" i="33"/>
  <c r="H309" i="33"/>
  <c r="K309" i="33"/>
  <c r="N301" i="33"/>
  <c r="K301" i="33"/>
  <c r="H301" i="33"/>
  <c r="N293" i="33"/>
  <c r="H293" i="33"/>
  <c r="K293" i="33"/>
  <c r="N285" i="33"/>
  <c r="K285" i="33"/>
  <c r="H285" i="33"/>
  <c r="N277" i="33"/>
  <c r="K277" i="33"/>
  <c r="H277" i="33"/>
  <c r="N269" i="33"/>
  <c r="K269" i="33"/>
  <c r="H269" i="33"/>
  <c r="N261" i="33"/>
  <c r="H261" i="33"/>
  <c r="K261" i="33"/>
  <c r="N253" i="33"/>
  <c r="K253" i="33"/>
  <c r="H253" i="33"/>
  <c r="N245" i="33"/>
  <c r="K245" i="33"/>
  <c r="H245" i="33"/>
  <c r="N237" i="33"/>
  <c r="K237" i="33"/>
  <c r="H237" i="33"/>
  <c r="N229" i="33"/>
  <c r="H229" i="33"/>
  <c r="K229" i="33"/>
  <c r="N221" i="33"/>
  <c r="K221" i="33"/>
  <c r="D224" i="26"/>
  <c r="H221" i="33"/>
  <c r="N213" i="33"/>
  <c r="H213" i="33"/>
  <c r="K213" i="33"/>
  <c r="N205" i="33"/>
  <c r="K205" i="33"/>
  <c r="H205" i="33"/>
  <c r="N197" i="33"/>
  <c r="K197" i="33"/>
  <c r="H197" i="33"/>
  <c r="N189" i="33"/>
  <c r="K189" i="33"/>
  <c r="H189" i="33"/>
  <c r="N181" i="33"/>
  <c r="H181" i="33"/>
  <c r="K181" i="33"/>
  <c r="N173" i="33"/>
  <c r="K173" i="33"/>
  <c r="H173" i="33"/>
  <c r="N165" i="33"/>
  <c r="H165" i="33"/>
  <c r="K165" i="33"/>
  <c r="N157" i="33"/>
  <c r="K157" i="33"/>
  <c r="H157" i="33"/>
  <c r="N149" i="33"/>
  <c r="K149" i="33"/>
  <c r="H149" i="33"/>
  <c r="N141" i="33"/>
  <c r="K141" i="33"/>
  <c r="H141" i="33"/>
  <c r="N133" i="33"/>
  <c r="H133" i="33"/>
  <c r="K133" i="33"/>
  <c r="N125" i="33"/>
  <c r="K125" i="33"/>
  <c r="H125" i="33"/>
  <c r="N117" i="33"/>
  <c r="K117" i="33"/>
  <c r="H117" i="33"/>
  <c r="N109" i="33"/>
  <c r="K109" i="33"/>
  <c r="H109" i="33"/>
  <c r="N101" i="33"/>
  <c r="H101" i="33"/>
  <c r="K101" i="33"/>
  <c r="N93" i="33"/>
  <c r="K93" i="33"/>
  <c r="H93" i="33"/>
  <c r="N85" i="33"/>
  <c r="H85" i="33"/>
  <c r="K85" i="33"/>
  <c r="D88" i="26"/>
  <c r="N77" i="33"/>
  <c r="K77" i="33"/>
  <c r="H77" i="33"/>
  <c r="N69" i="33"/>
  <c r="K69" i="33"/>
  <c r="H69" i="33"/>
  <c r="N61" i="33"/>
  <c r="K61" i="33"/>
  <c r="H61" i="33"/>
  <c r="N53" i="33"/>
  <c r="H53" i="33"/>
  <c r="K53" i="33"/>
  <c r="N45" i="33"/>
  <c r="K45" i="33"/>
  <c r="H45" i="33"/>
  <c r="N37" i="33"/>
  <c r="K37" i="33"/>
  <c r="H37" i="33"/>
  <c r="N29" i="33"/>
  <c r="K29" i="33"/>
  <c r="H29" i="33"/>
  <c r="N21" i="33"/>
  <c r="K21" i="33"/>
  <c r="H21" i="33"/>
  <c r="N13" i="33"/>
  <c r="K13" i="33"/>
  <c r="H13" i="33"/>
  <c r="I8" i="33"/>
  <c r="R8" i="33" s="1"/>
  <c r="K464" i="33"/>
  <c r="H464" i="33"/>
  <c r="N464" i="33"/>
  <c r="K424" i="33"/>
  <c r="N424" i="33"/>
  <c r="H424" i="33"/>
  <c r="K392" i="33"/>
  <c r="N392" i="33"/>
  <c r="H392" i="33"/>
  <c r="K344" i="33"/>
  <c r="N344" i="33"/>
  <c r="H344" i="33"/>
  <c r="K296" i="33"/>
  <c r="N296" i="33"/>
  <c r="H296" i="33"/>
  <c r="K256" i="33"/>
  <c r="N256" i="33"/>
  <c r="H256" i="33"/>
  <c r="K216" i="33"/>
  <c r="N216" i="33"/>
  <c r="H216" i="33"/>
  <c r="K168" i="33"/>
  <c r="N168" i="33"/>
  <c r="H168" i="33"/>
  <c r="K128" i="33"/>
  <c r="N128" i="33"/>
  <c r="H128" i="33"/>
  <c r="K88" i="33"/>
  <c r="N88" i="33"/>
  <c r="H88" i="33"/>
  <c r="K56" i="33"/>
  <c r="N56" i="33"/>
  <c r="H56" i="33"/>
  <c r="N500" i="33"/>
  <c r="K500" i="33"/>
  <c r="H500" i="33"/>
  <c r="N492" i="33"/>
  <c r="K492" i="33"/>
  <c r="H492" i="33"/>
  <c r="N484" i="33"/>
  <c r="K484" i="33"/>
  <c r="H484" i="33"/>
  <c r="N476" i="33"/>
  <c r="K476" i="33"/>
  <c r="H476" i="33"/>
  <c r="N468" i="33"/>
  <c r="K468" i="33"/>
  <c r="H468" i="33"/>
  <c r="N460" i="33"/>
  <c r="K460" i="33"/>
  <c r="H460" i="33"/>
  <c r="N452" i="33"/>
  <c r="K452" i="33"/>
  <c r="H452" i="33"/>
  <c r="N444" i="33"/>
  <c r="K444" i="33"/>
  <c r="H444" i="33"/>
  <c r="N436" i="33"/>
  <c r="K436" i="33"/>
  <c r="H436" i="33"/>
  <c r="N428" i="33"/>
  <c r="K428" i="33"/>
  <c r="H428" i="33"/>
  <c r="N420" i="33"/>
  <c r="K420" i="33"/>
  <c r="H420" i="33"/>
  <c r="N412" i="33"/>
  <c r="K412" i="33"/>
  <c r="H412" i="33"/>
  <c r="N404" i="33"/>
  <c r="K404" i="33"/>
  <c r="H404" i="33"/>
  <c r="N396" i="33"/>
  <c r="K396" i="33"/>
  <c r="H396" i="33"/>
  <c r="N388" i="33"/>
  <c r="K388" i="33"/>
  <c r="H388" i="33"/>
  <c r="N380" i="33"/>
  <c r="K380" i="33"/>
  <c r="H380" i="33"/>
  <c r="N372" i="33"/>
  <c r="K372" i="33"/>
  <c r="H372" i="33"/>
  <c r="N364" i="33"/>
  <c r="K364" i="33"/>
  <c r="H364" i="33"/>
  <c r="N356" i="33"/>
  <c r="K356" i="33"/>
  <c r="H356" i="33"/>
  <c r="N348" i="33"/>
  <c r="K348" i="33"/>
  <c r="H348" i="33"/>
  <c r="N340" i="33"/>
  <c r="K340" i="33"/>
  <c r="H340" i="33"/>
  <c r="N332" i="33"/>
  <c r="K332" i="33"/>
  <c r="H332" i="33"/>
  <c r="N324" i="33"/>
  <c r="K324" i="33"/>
  <c r="H324" i="33"/>
  <c r="N316" i="33"/>
  <c r="K316" i="33"/>
  <c r="H316" i="33"/>
  <c r="N308" i="33"/>
  <c r="K308" i="33"/>
  <c r="H308" i="33"/>
  <c r="N300" i="33"/>
  <c r="K300" i="33"/>
  <c r="H300" i="33"/>
  <c r="N292" i="33"/>
  <c r="K292" i="33"/>
  <c r="H292" i="33"/>
  <c r="N284" i="33"/>
  <c r="K284" i="33"/>
  <c r="H284" i="33"/>
  <c r="N276" i="33"/>
  <c r="K276" i="33"/>
  <c r="H276" i="33"/>
  <c r="N268" i="33"/>
  <c r="K268" i="33"/>
  <c r="H268" i="33"/>
  <c r="N260" i="33"/>
  <c r="K260" i="33"/>
  <c r="H260" i="33"/>
  <c r="N252" i="33"/>
  <c r="K252" i="33"/>
  <c r="H252" i="33"/>
  <c r="N244" i="33"/>
  <c r="K244" i="33"/>
  <c r="H244" i="33"/>
  <c r="N236" i="33"/>
  <c r="K236" i="33"/>
  <c r="H236" i="33"/>
  <c r="N228" i="33"/>
  <c r="K228" i="33"/>
  <c r="H228" i="33"/>
  <c r="N220" i="33"/>
  <c r="K220" i="33"/>
  <c r="H220" i="33"/>
  <c r="N212" i="33"/>
  <c r="K212" i="33"/>
  <c r="H212" i="33"/>
  <c r="N204" i="33"/>
  <c r="K204" i="33"/>
  <c r="H204" i="33"/>
  <c r="N196" i="33"/>
  <c r="K196" i="33"/>
  <c r="H196" i="33"/>
  <c r="N188" i="33"/>
  <c r="K188" i="33"/>
  <c r="H188" i="33"/>
  <c r="N180" i="33"/>
  <c r="K180" i="33"/>
  <c r="H180" i="33"/>
  <c r="N172" i="33"/>
  <c r="K172" i="33"/>
  <c r="H172" i="33"/>
  <c r="N164" i="33"/>
  <c r="K164" i="33"/>
  <c r="H164" i="33"/>
  <c r="N156" i="33"/>
  <c r="K156" i="33"/>
  <c r="H156" i="33"/>
  <c r="N148" i="33"/>
  <c r="K148" i="33"/>
  <c r="H148" i="33"/>
  <c r="N140" i="33"/>
  <c r="K140" i="33"/>
  <c r="H140" i="33"/>
  <c r="N132" i="33"/>
  <c r="K132" i="33"/>
  <c r="H132" i="33"/>
  <c r="N124" i="33"/>
  <c r="K124" i="33"/>
  <c r="H124" i="33"/>
  <c r="N116" i="33"/>
  <c r="K116" i="33"/>
  <c r="H116" i="33"/>
  <c r="N108" i="33"/>
  <c r="K108" i="33"/>
  <c r="H108" i="33"/>
  <c r="N100" i="33"/>
  <c r="K100" i="33"/>
  <c r="H100" i="33"/>
  <c r="N92" i="33"/>
  <c r="K92" i="33"/>
  <c r="H92" i="33"/>
  <c r="N84" i="33"/>
  <c r="K84" i="33"/>
  <c r="H84" i="33"/>
  <c r="N76" i="33"/>
  <c r="K76" i="33"/>
  <c r="H76" i="33"/>
  <c r="N68" i="33"/>
  <c r="K68" i="33"/>
  <c r="H68" i="33"/>
  <c r="N60" i="33"/>
  <c r="K60" i="33"/>
  <c r="H60" i="33"/>
  <c r="N52" i="33"/>
  <c r="K52" i="33"/>
  <c r="H52" i="33"/>
  <c r="N44" i="33"/>
  <c r="K44" i="33"/>
  <c r="H44" i="33"/>
  <c r="N36" i="33"/>
  <c r="K36" i="33"/>
  <c r="H36" i="33"/>
  <c r="N28" i="33"/>
  <c r="K28" i="33"/>
  <c r="H28" i="33"/>
  <c r="N20" i="33"/>
  <c r="K20" i="33"/>
  <c r="H20" i="33"/>
  <c r="N12" i="33"/>
  <c r="K12" i="33"/>
  <c r="H12" i="33"/>
  <c r="K504" i="33"/>
  <c r="N504" i="33"/>
  <c r="H504" i="33"/>
  <c r="K456" i="33"/>
  <c r="N456" i="33"/>
  <c r="H456" i="33"/>
  <c r="K408" i="33"/>
  <c r="N408" i="33"/>
  <c r="H408" i="33"/>
  <c r="K360" i="33"/>
  <c r="N360" i="33"/>
  <c r="H360" i="33"/>
  <c r="K320" i="33"/>
  <c r="N320" i="33"/>
  <c r="H320" i="33"/>
  <c r="K272" i="33"/>
  <c r="N272" i="33"/>
  <c r="H272" i="33"/>
  <c r="K224" i="33"/>
  <c r="N224" i="33"/>
  <c r="H224" i="33"/>
  <c r="K184" i="33"/>
  <c r="N184" i="33"/>
  <c r="H184" i="33"/>
  <c r="K136" i="33"/>
  <c r="N136" i="33"/>
  <c r="H136" i="33"/>
  <c r="K80" i="33"/>
  <c r="H80" i="33"/>
  <c r="N80" i="33"/>
  <c r="K16" i="33"/>
  <c r="H16" i="33"/>
  <c r="N16" i="33"/>
  <c r="K507" i="33"/>
  <c r="N507" i="33"/>
  <c r="H507" i="33"/>
  <c r="K499" i="33"/>
  <c r="H499" i="33"/>
  <c r="N499" i="33"/>
  <c r="K491" i="33"/>
  <c r="H491" i="33"/>
  <c r="N491" i="33"/>
  <c r="K483" i="33"/>
  <c r="H483" i="33"/>
  <c r="N483" i="33"/>
  <c r="K475" i="33"/>
  <c r="H475" i="33"/>
  <c r="N475" i="33"/>
  <c r="K467" i="33"/>
  <c r="N467" i="33"/>
  <c r="H467" i="33"/>
  <c r="K459" i="33"/>
  <c r="H459" i="33"/>
  <c r="N459" i="33"/>
  <c r="K451" i="33"/>
  <c r="H451" i="33"/>
  <c r="N451" i="33"/>
  <c r="D454" i="26"/>
  <c r="K443" i="33"/>
  <c r="N443" i="33"/>
  <c r="H443" i="33"/>
  <c r="D446" i="26"/>
  <c r="K435" i="33"/>
  <c r="H435" i="33"/>
  <c r="N435" i="33"/>
  <c r="K427" i="33"/>
  <c r="H427" i="33"/>
  <c r="N427" i="33"/>
  <c r="K419" i="33"/>
  <c r="H419" i="33"/>
  <c r="N419" i="33"/>
  <c r="K411" i="33"/>
  <c r="H411" i="33"/>
  <c r="N411" i="33"/>
  <c r="K403" i="33"/>
  <c r="N403" i="33"/>
  <c r="H403" i="33"/>
  <c r="K395" i="33"/>
  <c r="H395" i="33"/>
  <c r="N395" i="33"/>
  <c r="K387" i="33"/>
  <c r="H387" i="33"/>
  <c r="N387" i="33"/>
  <c r="K379" i="33"/>
  <c r="N379" i="33"/>
  <c r="H379" i="33"/>
  <c r="K371" i="33"/>
  <c r="H371" i="33"/>
  <c r="N371" i="33"/>
  <c r="K363" i="33"/>
  <c r="H363" i="33"/>
  <c r="N363" i="33"/>
  <c r="K355" i="33"/>
  <c r="H355" i="33"/>
  <c r="N355" i="33"/>
  <c r="K347" i="33"/>
  <c r="H347" i="33"/>
  <c r="N347" i="33"/>
  <c r="K339" i="33"/>
  <c r="N339" i="33"/>
  <c r="H339" i="33"/>
  <c r="K331" i="33"/>
  <c r="H331" i="33"/>
  <c r="N331" i="33"/>
  <c r="K323" i="33"/>
  <c r="H323" i="33"/>
  <c r="N323" i="33"/>
  <c r="K315" i="33"/>
  <c r="N315" i="33"/>
  <c r="H315" i="33"/>
  <c r="D318" i="26"/>
  <c r="K307" i="33"/>
  <c r="H307" i="33"/>
  <c r="N307" i="33"/>
  <c r="K299" i="33"/>
  <c r="H299" i="33"/>
  <c r="N299" i="33"/>
  <c r="K291" i="33"/>
  <c r="H291" i="33"/>
  <c r="N291" i="33"/>
  <c r="K283" i="33"/>
  <c r="H283" i="33"/>
  <c r="N283" i="33"/>
  <c r="K275" i="33"/>
  <c r="N275" i="33"/>
  <c r="H275" i="33"/>
  <c r="K267" i="33"/>
  <c r="H267" i="33"/>
  <c r="N267" i="33"/>
  <c r="K259" i="33"/>
  <c r="H259" i="33"/>
  <c r="N259" i="33"/>
  <c r="K251" i="33"/>
  <c r="N251" i="33"/>
  <c r="H251" i="33"/>
  <c r="K243" i="33"/>
  <c r="H243" i="33"/>
  <c r="N243" i="33"/>
  <c r="K235" i="33"/>
  <c r="H235" i="33"/>
  <c r="N235" i="33"/>
  <c r="K227" i="33"/>
  <c r="H227" i="33"/>
  <c r="N227" i="33"/>
  <c r="K219" i="33"/>
  <c r="H219" i="33"/>
  <c r="N219" i="33"/>
  <c r="K211" i="33"/>
  <c r="N211" i="33"/>
  <c r="H211" i="33"/>
  <c r="K203" i="33"/>
  <c r="H203" i="33"/>
  <c r="N203" i="33"/>
  <c r="K195" i="33"/>
  <c r="H195" i="33"/>
  <c r="D198" i="26"/>
  <c r="N195" i="33"/>
  <c r="K187" i="33"/>
  <c r="N187" i="33"/>
  <c r="H187" i="33"/>
  <c r="K179" i="33"/>
  <c r="H179" i="33"/>
  <c r="N179" i="33"/>
  <c r="K171" i="33"/>
  <c r="H171" i="33"/>
  <c r="N171" i="33"/>
  <c r="K163" i="33"/>
  <c r="H163" i="33"/>
  <c r="N163" i="33"/>
  <c r="K155" i="33"/>
  <c r="H155" i="33"/>
  <c r="N155" i="33"/>
  <c r="K147" i="33"/>
  <c r="N147" i="33"/>
  <c r="H147" i="33"/>
  <c r="K139" i="33"/>
  <c r="H139" i="33"/>
  <c r="N139" i="33"/>
  <c r="K131" i="33"/>
  <c r="H131" i="33"/>
  <c r="N131" i="33"/>
  <c r="D134" i="26"/>
  <c r="K123" i="33"/>
  <c r="N123" i="33"/>
  <c r="H123" i="33"/>
  <c r="D126" i="26"/>
  <c r="K115" i="33"/>
  <c r="H115" i="33"/>
  <c r="N115" i="33"/>
  <c r="K107" i="33"/>
  <c r="H107" i="33"/>
  <c r="N107" i="33"/>
  <c r="K99" i="33"/>
  <c r="H99" i="33"/>
  <c r="N99" i="33"/>
  <c r="K91" i="33"/>
  <c r="H91" i="33"/>
  <c r="N91" i="33"/>
  <c r="K83" i="33"/>
  <c r="N83" i="33"/>
  <c r="H83" i="33"/>
  <c r="K75" i="33"/>
  <c r="H75" i="33"/>
  <c r="N75" i="33"/>
  <c r="K67" i="33"/>
  <c r="H67" i="33"/>
  <c r="N67" i="33"/>
  <c r="K59" i="33"/>
  <c r="N59" i="33"/>
  <c r="H59" i="33"/>
  <c r="K51" i="33"/>
  <c r="H51" i="33"/>
  <c r="N51" i="33"/>
  <c r="K43" i="33"/>
  <c r="H43" i="33"/>
  <c r="N43" i="33"/>
  <c r="K35" i="33"/>
  <c r="H35" i="33"/>
  <c r="N35" i="33"/>
  <c r="K27" i="33"/>
  <c r="H27" i="33"/>
  <c r="N27" i="33"/>
  <c r="K19" i="33"/>
  <c r="N19" i="33"/>
  <c r="H19" i="33"/>
  <c r="D382" i="26"/>
  <c r="D246" i="26"/>
  <c r="G8" i="15"/>
  <c r="D11" i="31" s="1"/>
  <c r="D27" i="31" s="1"/>
  <c r="G7" i="15"/>
  <c r="D10" i="31" s="1"/>
  <c r="D22" i="31" s="1"/>
  <c r="G6" i="15"/>
  <c r="D9" i="31" s="1"/>
  <c r="D17" i="31" s="1"/>
  <c r="E16" i="4"/>
  <c r="R9" i="33" l="1"/>
  <c r="D12" i="26" s="1"/>
  <c r="D15" i="26"/>
  <c r="D11" i="26"/>
  <c r="D14" i="26"/>
  <c r="C14" i="26"/>
  <c r="D13" i="26"/>
  <c r="D116" i="26"/>
  <c r="D326" i="26"/>
  <c r="D190" i="26"/>
  <c r="D313" i="26"/>
  <c r="D279" i="26"/>
  <c r="D477" i="26"/>
  <c r="D148" i="26"/>
  <c r="D334" i="26"/>
  <c r="D462" i="26"/>
  <c r="D123" i="26"/>
  <c r="D210" i="26"/>
  <c r="D338" i="26"/>
  <c r="D466" i="26"/>
  <c r="D95" i="26"/>
  <c r="D223" i="26"/>
  <c r="D287" i="26"/>
  <c r="D415" i="26"/>
  <c r="D479" i="26"/>
  <c r="D104" i="26"/>
  <c r="D168" i="26"/>
  <c r="D240" i="26"/>
  <c r="D304" i="26"/>
  <c r="D368" i="26"/>
  <c r="D432" i="26"/>
  <c r="D496" i="26"/>
  <c r="D349" i="26"/>
  <c r="D69" i="26"/>
  <c r="D101" i="26"/>
  <c r="D309" i="26"/>
  <c r="D485" i="26"/>
  <c r="D89" i="26"/>
  <c r="D156" i="26"/>
  <c r="D377" i="26"/>
  <c r="D87" i="26"/>
  <c r="D96" i="26"/>
  <c r="D360" i="26"/>
  <c r="D53" i="26"/>
  <c r="D66" i="26"/>
  <c r="D270" i="26"/>
  <c r="D398" i="26"/>
  <c r="D73" i="26"/>
  <c r="D142" i="26"/>
  <c r="D274" i="26"/>
  <c r="D402" i="26"/>
  <c r="D138" i="26"/>
  <c r="D214" i="26"/>
  <c r="D278" i="26"/>
  <c r="D406" i="26"/>
  <c r="D105" i="26"/>
  <c r="D201" i="26"/>
  <c r="D265" i="26"/>
  <c r="D329" i="26"/>
  <c r="D393" i="26"/>
  <c r="D457" i="26"/>
  <c r="D150" i="26"/>
  <c r="D218" i="26"/>
  <c r="D282" i="26"/>
  <c r="D346" i="26"/>
  <c r="D410" i="26"/>
  <c r="D474" i="26"/>
  <c r="D39" i="26"/>
  <c r="D103" i="26"/>
  <c r="D295" i="26"/>
  <c r="D112" i="26"/>
  <c r="D312" i="26"/>
  <c r="D504" i="26"/>
  <c r="D197" i="26"/>
  <c r="D373" i="26"/>
  <c r="D277" i="26"/>
  <c r="D333" i="26"/>
  <c r="D501" i="26"/>
  <c r="D441" i="26"/>
  <c r="D343" i="26"/>
  <c r="D424" i="26"/>
  <c r="D85" i="26"/>
  <c r="D82" i="26"/>
  <c r="D182" i="26"/>
  <c r="D209" i="26"/>
  <c r="D273" i="26"/>
  <c r="D337" i="26"/>
  <c r="D401" i="26"/>
  <c r="D30" i="26"/>
  <c r="D94" i="26"/>
  <c r="D226" i="26"/>
  <c r="D290" i="26"/>
  <c r="D354" i="26"/>
  <c r="D418" i="26"/>
  <c r="D482" i="26"/>
  <c r="D47" i="26"/>
  <c r="D111" i="26"/>
  <c r="D175" i="26"/>
  <c r="D239" i="26"/>
  <c r="D303" i="26"/>
  <c r="D367" i="26"/>
  <c r="D495" i="26"/>
  <c r="D56" i="26"/>
  <c r="D120" i="26"/>
  <c r="D256" i="26"/>
  <c r="D320" i="26"/>
  <c r="D397" i="26"/>
  <c r="D301" i="26"/>
  <c r="D275" i="26"/>
  <c r="D145" i="26"/>
  <c r="D390" i="26"/>
  <c r="D147" i="26"/>
  <c r="D146" i="26"/>
  <c r="D230" i="26"/>
  <c r="D358" i="26"/>
  <c r="D422" i="26"/>
  <c r="D486" i="26"/>
  <c r="D137" i="26"/>
  <c r="D217" i="26"/>
  <c r="D281" i="26"/>
  <c r="D345" i="26"/>
  <c r="D409" i="26"/>
  <c r="D38" i="26"/>
  <c r="D234" i="26"/>
  <c r="D298" i="26"/>
  <c r="D426" i="26"/>
  <c r="D55" i="26"/>
  <c r="D119" i="26"/>
  <c r="D183" i="26"/>
  <c r="D311" i="26"/>
  <c r="D503" i="26"/>
  <c r="D128" i="26"/>
  <c r="D200" i="26"/>
  <c r="D264" i="26"/>
  <c r="D328" i="26"/>
  <c r="D245" i="26"/>
  <c r="D141" i="26"/>
  <c r="D181" i="26"/>
  <c r="D381" i="26"/>
  <c r="D339" i="26"/>
  <c r="D371" i="26"/>
  <c r="D249" i="26"/>
  <c r="D341" i="26"/>
  <c r="D121" i="26"/>
  <c r="D154" i="26"/>
  <c r="D294" i="26"/>
  <c r="D34" i="26"/>
  <c r="D98" i="26"/>
  <c r="D153" i="26"/>
  <c r="D110" i="26"/>
  <c r="D242" i="26"/>
  <c r="D306" i="26"/>
  <c r="D370" i="26"/>
  <c r="D434" i="26"/>
  <c r="D498" i="26"/>
  <c r="D63" i="26"/>
  <c r="D191" i="26"/>
  <c r="D255" i="26"/>
  <c r="D447" i="26"/>
  <c r="D136" i="26"/>
  <c r="D208" i="26"/>
  <c r="D272" i="26"/>
  <c r="D336" i="26"/>
  <c r="D464" i="26"/>
  <c r="D269" i="26"/>
  <c r="D165" i="26"/>
  <c r="D205" i="26"/>
  <c r="D405" i="26"/>
  <c r="D267" i="26"/>
  <c r="D403" i="26"/>
  <c r="D25" i="26"/>
  <c r="D160" i="26"/>
  <c r="D65" i="26"/>
  <c r="D170" i="26"/>
  <c r="D310" i="26"/>
  <c r="D374" i="26"/>
  <c r="D502" i="26"/>
  <c r="D169" i="26"/>
  <c r="D81" i="26"/>
  <c r="D233" i="26"/>
  <c r="D297" i="26"/>
  <c r="D361" i="26"/>
  <c r="D425" i="26"/>
  <c r="D489" i="26"/>
  <c r="D118" i="26"/>
  <c r="D185" i="26"/>
  <c r="D71" i="26"/>
  <c r="D135" i="26"/>
  <c r="D199" i="26"/>
  <c r="D327" i="26"/>
  <c r="D391" i="26"/>
  <c r="D144" i="26"/>
  <c r="D216" i="26"/>
  <c r="D344" i="26"/>
  <c r="D408" i="26"/>
  <c r="D293" i="26"/>
  <c r="D389" i="26"/>
  <c r="D37" i="26"/>
  <c r="D437" i="26"/>
  <c r="D227" i="26"/>
  <c r="D488" i="26"/>
  <c r="D283" i="26"/>
  <c r="D419" i="26"/>
  <c r="D315" i="26"/>
  <c r="D184" i="26"/>
  <c r="D483" i="26"/>
  <c r="D435" i="26"/>
  <c r="D259" i="26"/>
  <c r="D387" i="26"/>
  <c r="D451" i="26"/>
  <c r="D177" i="26"/>
  <c r="D473" i="26"/>
  <c r="D102" i="26"/>
  <c r="D247" i="26"/>
  <c r="D375" i="26"/>
  <c r="D392" i="26"/>
  <c r="D456" i="26"/>
  <c r="D429" i="26"/>
  <c r="D203" i="26"/>
  <c r="D235" i="26"/>
  <c r="D507" i="26"/>
  <c r="C295" i="26"/>
  <c r="D238" i="26"/>
  <c r="D302" i="26"/>
  <c r="D366" i="26"/>
  <c r="D430" i="26"/>
  <c r="D494" i="26"/>
  <c r="D49" i="26"/>
  <c r="D46" i="26"/>
  <c r="D174" i="26"/>
  <c r="D383" i="26"/>
  <c r="D72" i="26"/>
  <c r="D461" i="26"/>
  <c r="D365" i="26"/>
  <c r="D129" i="26"/>
  <c r="D299" i="26"/>
  <c r="D340" i="26"/>
  <c r="D42" i="26"/>
  <c r="D438" i="26"/>
  <c r="D250" i="26"/>
  <c r="D314" i="26"/>
  <c r="D378" i="26"/>
  <c r="D442" i="26"/>
  <c r="D506" i="26"/>
  <c r="D263" i="26"/>
  <c r="D195" i="26"/>
  <c r="D152" i="26"/>
  <c r="D288" i="26"/>
  <c r="D480" i="26"/>
  <c r="D133" i="26"/>
  <c r="D29" i="26"/>
  <c r="D61" i="26"/>
  <c r="D113" i="26"/>
  <c r="D427" i="26"/>
  <c r="D186" i="26"/>
  <c r="D124" i="26"/>
  <c r="D241" i="26"/>
  <c r="D305" i="26"/>
  <c r="D369" i="26"/>
  <c r="D433" i="26"/>
  <c r="D497" i="26"/>
  <c r="D271" i="26"/>
  <c r="D122" i="26"/>
  <c r="D262" i="26"/>
  <c r="D70" i="26"/>
  <c r="D296" i="26"/>
  <c r="D237" i="26"/>
  <c r="D459" i="26"/>
  <c r="D355" i="26"/>
  <c r="D491" i="26"/>
  <c r="D251" i="26"/>
  <c r="D323" i="26"/>
  <c r="D35" i="26"/>
  <c r="D130" i="26"/>
  <c r="D206" i="26"/>
  <c r="D193" i="26"/>
  <c r="D257" i="26"/>
  <c r="D321" i="26"/>
  <c r="D385" i="26"/>
  <c r="D78" i="26"/>
  <c r="D31" i="26"/>
  <c r="D159" i="26"/>
  <c r="D173" i="26"/>
  <c r="D161" i="26"/>
  <c r="D60" i="26"/>
  <c r="D132" i="26"/>
  <c r="D228" i="26"/>
  <c r="D372" i="26"/>
  <c r="D75" i="26"/>
  <c r="D76" i="26"/>
  <c r="D140" i="26"/>
  <c r="D139" i="26"/>
  <c r="D188" i="26"/>
  <c r="D252" i="26"/>
  <c r="D308" i="26"/>
  <c r="D356" i="26"/>
  <c r="D404" i="26"/>
  <c r="D468" i="26"/>
  <c r="D74" i="26"/>
  <c r="D342" i="26"/>
  <c r="D423" i="26"/>
  <c r="D487" i="26"/>
  <c r="D248" i="26"/>
  <c r="D93" i="26"/>
  <c r="D469" i="26"/>
  <c r="D125" i="26"/>
  <c r="D23" i="26"/>
  <c r="D20" i="26"/>
  <c r="D22" i="26"/>
  <c r="C481" i="26"/>
  <c r="C178" i="26"/>
  <c r="C130" i="26"/>
  <c r="C306" i="26"/>
  <c r="C434" i="26"/>
  <c r="C275" i="26"/>
  <c r="C121" i="26"/>
  <c r="C474" i="26"/>
  <c r="C497" i="26"/>
  <c r="C338" i="26"/>
  <c r="C279" i="26"/>
  <c r="D97" i="26"/>
  <c r="D179" i="26"/>
  <c r="D58" i="26"/>
  <c r="D202" i="26"/>
  <c r="D266" i="26"/>
  <c r="D330" i="26"/>
  <c r="D394" i="26"/>
  <c r="D458" i="26"/>
  <c r="D151" i="26"/>
  <c r="D215" i="26"/>
  <c r="D407" i="26"/>
  <c r="D471" i="26"/>
  <c r="D32" i="26"/>
  <c r="D232" i="26"/>
  <c r="D285" i="26"/>
  <c r="D219" i="26"/>
  <c r="D452" i="26"/>
  <c r="D204" i="26"/>
  <c r="D276" i="26"/>
  <c r="D348" i="26"/>
  <c r="D420" i="26"/>
  <c r="D91" i="26"/>
  <c r="D196" i="26"/>
  <c r="D244" i="26"/>
  <c r="D292" i="26"/>
  <c r="D364" i="26"/>
  <c r="D428" i="26"/>
  <c r="D484" i="26"/>
  <c r="D36" i="26"/>
  <c r="D115" i="26"/>
  <c r="D178" i="26"/>
  <c r="D470" i="26"/>
  <c r="D155" i="26"/>
  <c r="D86" i="26"/>
  <c r="D167" i="26"/>
  <c r="D231" i="26"/>
  <c r="D359" i="26"/>
  <c r="D48" i="26"/>
  <c r="D376" i="26"/>
  <c r="D440" i="26"/>
  <c r="D211" i="26"/>
  <c r="D347" i="26"/>
  <c r="D243" i="26"/>
  <c r="D379" i="26"/>
  <c r="D83" i="26"/>
  <c r="D171" i="26"/>
  <c r="D92" i="26"/>
  <c r="D222" i="26"/>
  <c r="D286" i="26"/>
  <c r="D350" i="26"/>
  <c r="D414" i="26"/>
  <c r="D478" i="26"/>
  <c r="D465" i="26"/>
  <c r="D158" i="26"/>
  <c r="D431" i="26"/>
  <c r="D192" i="26"/>
  <c r="D384" i="26"/>
  <c r="D448" i="26"/>
  <c r="D221" i="26"/>
  <c r="D493" i="26"/>
  <c r="D157" i="26"/>
  <c r="D57" i="26"/>
  <c r="D411" i="26"/>
  <c r="D307" i="26"/>
  <c r="D443" i="26"/>
  <c r="D444" i="26"/>
  <c r="D500" i="26"/>
  <c r="D67" i="26"/>
  <c r="D187" i="26"/>
  <c r="D28" i="26"/>
  <c r="D90" i="26"/>
  <c r="D166" i="26"/>
  <c r="D439" i="26"/>
  <c r="D64" i="26"/>
  <c r="D45" i="26"/>
  <c r="D176" i="26"/>
  <c r="D475" i="26"/>
  <c r="D131" i="26"/>
  <c r="D492" i="26"/>
  <c r="D51" i="26"/>
  <c r="D236" i="26"/>
  <c r="D316" i="26"/>
  <c r="D380" i="26"/>
  <c r="D164" i="26"/>
  <c r="D212" i="26"/>
  <c r="D260" i="26"/>
  <c r="D332" i="26"/>
  <c r="D396" i="26"/>
  <c r="D460" i="26"/>
  <c r="D52" i="26"/>
  <c r="D508" i="26"/>
  <c r="D225" i="26"/>
  <c r="D289" i="26"/>
  <c r="D353" i="26"/>
  <c r="D417" i="26"/>
  <c r="D481" i="26"/>
  <c r="D127" i="26"/>
  <c r="D319" i="26"/>
  <c r="D400" i="26"/>
  <c r="D77" i="26"/>
  <c r="D59" i="26"/>
  <c r="D100" i="26"/>
  <c r="D172" i="26"/>
  <c r="D268" i="26"/>
  <c r="D412" i="26"/>
  <c r="D44" i="26"/>
  <c r="D108" i="26"/>
  <c r="D220" i="26"/>
  <c r="D284" i="26"/>
  <c r="D324" i="26"/>
  <c r="D388" i="26"/>
  <c r="D436" i="26"/>
  <c r="D33" i="26"/>
  <c r="D162" i="26"/>
  <c r="D106" i="26"/>
  <c r="D54" i="26"/>
  <c r="D455" i="26"/>
  <c r="D80" i="26"/>
  <c r="D280" i="26"/>
  <c r="D109" i="26"/>
  <c r="D189" i="26"/>
  <c r="D331" i="26"/>
  <c r="D467" i="26"/>
  <c r="D363" i="26"/>
  <c r="D499" i="26"/>
  <c r="D99" i="26"/>
  <c r="D43" i="26"/>
  <c r="D163" i="26"/>
  <c r="D300" i="26"/>
  <c r="D26" i="26"/>
  <c r="D50" i="26"/>
  <c r="D143" i="26"/>
  <c r="D207" i="26"/>
  <c r="D413" i="26"/>
  <c r="D395" i="26"/>
  <c r="D107" i="26"/>
  <c r="D27" i="26"/>
  <c r="D476" i="26"/>
  <c r="D68" i="26"/>
  <c r="D84" i="26"/>
  <c r="D19" i="26"/>
  <c r="D18" i="26"/>
  <c r="D17" i="26"/>
  <c r="D16" i="26"/>
  <c r="C72" i="26"/>
  <c r="C39" i="26"/>
  <c r="C431" i="26"/>
  <c r="C473" i="26"/>
  <c r="C250" i="26"/>
  <c r="C314" i="26"/>
  <c r="C506" i="26"/>
  <c r="C159" i="26"/>
  <c r="C191" i="26"/>
  <c r="C487" i="26"/>
  <c r="C330" i="26"/>
  <c r="C239" i="26"/>
  <c r="C103" i="26"/>
  <c r="C110" i="26"/>
  <c r="C183" i="26"/>
  <c r="C16" i="26"/>
  <c r="C88" i="26"/>
  <c r="C304" i="26"/>
  <c r="C488" i="26"/>
  <c r="C200" i="26"/>
  <c r="C408" i="26"/>
  <c r="C186" i="26"/>
  <c r="C442" i="26"/>
  <c r="C144" i="26"/>
  <c r="C274" i="26"/>
  <c r="C104" i="26"/>
  <c r="C505" i="26"/>
  <c r="E505" i="26" s="1"/>
  <c r="F505" i="26" s="1"/>
  <c r="C258" i="26"/>
  <c r="E258" i="26" s="1"/>
  <c r="F258" i="26" s="1"/>
  <c r="C386" i="26"/>
  <c r="E386" i="26" s="1"/>
  <c r="F386" i="26" s="1"/>
  <c r="C471" i="26"/>
  <c r="C319" i="26"/>
  <c r="C351" i="26"/>
  <c r="C500" i="26"/>
  <c r="C74" i="26"/>
  <c r="C282" i="26"/>
  <c r="C370" i="26"/>
  <c r="C59" i="26"/>
  <c r="C347" i="26"/>
  <c r="C443" i="26"/>
  <c r="C268" i="26"/>
  <c r="C412" i="26"/>
  <c r="C111" i="26"/>
  <c r="C303" i="26"/>
  <c r="C81" i="26"/>
  <c r="C113" i="26"/>
  <c r="C147" i="26"/>
  <c r="C226" i="26"/>
  <c r="C290" i="26"/>
  <c r="C354" i="26"/>
  <c r="C418" i="26"/>
  <c r="C163" i="26"/>
  <c r="C259" i="26"/>
  <c r="C116" i="26"/>
  <c r="C366" i="26"/>
  <c r="C378" i="26"/>
  <c r="C427" i="26"/>
  <c r="C287" i="26"/>
  <c r="C448" i="26"/>
  <c r="C65" i="26"/>
  <c r="C210" i="26"/>
  <c r="C466" i="26"/>
  <c r="C137" i="26"/>
  <c r="C153" i="26"/>
  <c r="C169" i="26"/>
  <c r="C185" i="26"/>
  <c r="C201" i="26"/>
  <c r="C217" i="26"/>
  <c r="C233" i="26"/>
  <c r="C249" i="26"/>
  <c r="C265" i="26"/>
  <c r="C281" i="26"/>
  <c r="C297" i="26"/>
  <c r="C313" i="26"/>
  <c r="C329" i="26"/>
  <c r="C345" i="26"/>
  <c r="C361" i="26"/>
  <c r="C377" i="26"/>
  <c r="C393" i="26"/>
  <c r="C457" i="26"/>
  <c r="C156" i="26"/>
  <c r="C447" i="26"/>
  <c r="C21" i="26"/>
  <c r="C85" i="26"/>
  <c r="C165" i="26"/>
  <c r="C229" i="26"/>
  <c r="C293" i="26"/>
  <c r="C357" i="26"/>
  <c r="C421" i="26"/>
  <c r="C142" i="26"/>
  <c r="C182" i="26"/>
  <c r="C390" i="26"/>
  <c r="C70" i="26"/>
  <c r="C367" i="26"/>
  <c r="C79" i="26"/>
  <c r="E79" i="26" s="1"/>
  <c r="F79" i="26" s="1"/>
  <c r="C359" i="26"/>
  <c r="C32" i="26"/>
  <c r="C409" i="26"/>
  <c r="C425" i="26"/>
  <c r="C267" i="26"/>
  <c r="C435" i="26"/>
  <c r="C76" i="26"/>
  <c r="C140" i="26"/>
  <c r="C204" i="26"/>
  <c r="C348" i="26"/>
  <c r="C399" i="26"/>
  <c r="C18" i="26"/>
  <c r="C58" i="26"/>
  <c r="C82" i="26"/>
  <c r="C98" i="26"/>
  <c r="C402" i="26"/>
  <c r="C490" i="26"/>
  <c r="E490" i="26" s="1"/>
  <c r="F490" i="26" s="1"/>
  <c r="C215" i="26"/>
  <c r="C19" i="26"/>
  <c r="C139" i="26"/>
  <c r="C331" i="26"/>
  <c r="C148" i="26"/>
  <c r="C364" i="26"/>
  <c r="C428" i="26"/>
  <c r="C407" i="26"/>
  <c r="C343" i="26"/>
  <c r="C84" i="26"/>
  <c r="C308" i="26"/>
  <c r="C356" i="26"/>
  <c r="C470" i="26"/>
  <c r="C495" i="26"/>
  <c r="C157" i="26"/>
  <c r="C181" i="26"/>
  <c r="C437" i="26"/>
  <c r="C342" i="26"/>
  <c r="C374" i="26"/>
  <c r="C223" i="26"/>
  <c r="C198" i="26"/>
  <c r="C154" i="26"/>
  <c r="C322" i="26"/>
  <c r="C285" i="26"/>
  <c r="C167" i="26"/>
  <c r="C80" i="26"/>
  <c r="C176" i="26"/>
  <c r="C192" i="26"/>
  <c r="C232" i="26"/>
  <c r="C376" i="26"/>
  <c r="C440" i="26"/>
  <c r="C83" i="26"/>
  <c r="C323" i="26"/>
  <c r="C271" i="26"/>
  <c r="C162" i="26"/>
  <c r="C218" i="26"/>
  <c r="C346" i="26"/>
  <c r="C410" i="26"/>
  <c r="C255" i="26"/>
  <c r="C194" i="26"/>
  <c r="C450" i="26"/>
  <c r="E450" i="26" s="1"/>
  <c r="F450" i="26" s="1"/>
  <c r="C344" i="26"/>
  <c r="C202" i="26"/>
  <c r="C283" i="26"/>
  <c r="C430" i="26"/>
  <c r="C199" i="26"/>
  <c r="C455" i="26"/>
  <c r="C96" i="26"/>
  <c r="C383" i="26"/>
  <c r="C489" i="26"/>
  <c r="C51" i="26"/>
  <c r="C291" i="26"/>
  <c r="C459" i="26"/>
  <c r="C507" i="26"/>
  <c r="C175" i="26"/>
  <c r="C146" i="26"/>
  <c r="C242" i="26"/>
  <c r="C375" i="26"/>
  <c r="C67" i="26"/>
  <c r="C187" i="26"/>
  <c r="C235" i="26"/>
  <c r="C355" i="26"/>
  <c r="C164" i="26"/>
  <c r="C212" i="26"/>
  <c r="C260" i="26"/>
  <c r="C460" i="26"/>
  <c r="C462" i="26"/>
  <c r="C63" i="26"/>
  <c r="C127" i="26"/>
  <c r="C439" i="26"/>
  <c r="C118" i="26"/>
  <c r="C52" i="26"/>
  <c r="C29" i="26"/>
  <c r="C93" i="26"/>
  <c r="C133" i="26"/>
  <c r="C149" i="26"/>
  <c r="C213" i="26"/>
  <c r="E213" i="26" s="1"/>
  <c r="F213" i="26" s="1"/>
  <c r="C237" i="26"/>
  <c r="C277" i="26"/>
  <c r="C301" i="26"/>
  <c r="C341" i="26"/>
  <c r="C365" i="26"/>
  <c r="C405" i="26"/>
  <c r="C429" i="26"/>
  <c r="C469" i="26"/>
  <c r="C485" i="26"/>
  <c r="C326" i="26"/>
  <c r="C350" i="26"/>
  <c r="C382" i="26"/>
  <c r="C438" i="26"/>
  <c r="C494" i="26"/>
  <c r="C30" i="26"/>
  <c r="C150" i="26"/>
  <c r="C174" i="26"/>
  <c r="C214" i="26"/>
  <c r="C278" i="26"/>
  <c r="C302" i="26"/>
  <c r="C311" i="26"/>
  <c r="C458" i="26"/>
  <c r="C54" i="26"/>
  <c r="C221" i="26"/>
  <c r="C349" i="26"/>
  <c r="C413" i="26"/>
  <c r="C493" i="26"/>
  <c r="C231" i="26"/>
  <c r="C298" i="26"/>
  <c r="C57" i="26"/>
  <c r="C129" i="26"/>
  <c r="C145" i="26"/>
  <c r="C161" i="26"/>
  <c r="C177" i="26"/>
  <c r="C193" i="26"/>
  <c r="C209" i="26"/>
  <c r="C225" i="26"/>
  <c r="C241" i="26"/>
  <c r="C257" i="26"/>
  <c r="C273" i="26"/>
  <c r="C289" i="26"/>
  <c r="C305" i="26"/>
  <c r="C321" i="26"/>
  <c r="C337" i="26"/>
  <c r="C353" i="26"/>
  <c r="C369" i="26"/>
  <c r="C385" i="26"/>
  <c r="C401" i="26"/>
  <c r="C417" i="26"/>
  <c r="C433" i="26"/>
  <c r="C449" i="26"/>
  <c r="E449" i="26" s="1"/>
  <c r="F449" i="26" s="1"/>
  <c r="C465" i="26"/>
  <c r="C243" i="26"/>
  <c r="C44" i="26"/>
  <c r="C108" i="26"/>
  <c r="C180" i="26"/>
  <c r="E180" i="26" s="1"/>
  <c r="F180" i="26" s="1"/>
  <c r="C50" i="26"/>
  <c r="C115" i="26"/>
  <c r="C307" i="26"/>
  <c r="C28" i="26"/>
  <c r="C324" i="26"/>
  <c r="C388" i="26"/>
  <c r="C45" i="26"/>
  <c r="C109" i="26"/>
  <c r="C189" i="26"/>
  <c r="C445" i="26"/>
  <c r="C414" i="26"/>
  <c r="C24" i="26"/>
  <c r="C112" i="26"/>
  <c r="C152" i="26"/>
  <c r="C208" i="26"/>
  <c r="C352" i="26"/>
  <c r="E352" i="26" s="1"/>
  <c r="F352" i="26" s="1"/>
  <c r="C416" i="26"/>
  <c r="E416" i="26" s="1"/>
  <c r="F416" i="26" s="1"/>
  <c r="C496" i="26"/>
  <c r="C105" i="26"/>
  <c r="C294" i="26"/>
  <c r="C479" i="26"/>
  <c r="C56" i="26"/>
  <c r="C248" i="26"/>
  <c r="C288" i="26"/>
  <c r="C392" i="26"/>
  <c r="C456" i="26"/>
  <c r="C227" i="26"/>
  <c r="C234" i="26"/>
  <c r="C73" i="26"/>
  <c r="C75" i="26"/>
  <c r="C219" i="26"/>
  <c r="C339" i="26"/>
  <c r="C387" i="26"/>
  <c r="C463" i="26"/>
  <c r="C478" i="26"/>
  <c r="C55" i="26"/>
  <c r="C499" i="26"/>
  <c r="C252" i="26"/>
  <c r="C468" i="26"/>
  <c r="C119" i="26"/>
  <c r="C77" i="26"/>
  <c r="C197" i="26"/>
  <c r="C261" i="26"/>
  <c r="E261" i="26" s="1"/>
  <c r="F261" i="26" s="1"/>
  <c r="C325" i="26"/>
  <c r="C389" i="26"/>
  <c r="C126" i="26"/>
  <c r="C158" i="26"/>
  <c r="C262" i="26"/>
  <c r="C318" i="26"/>
  <c r="E318" i="26" s="1"/>
  <c r="F318" i="26" s="1"/>
  <c r="C454" i="26"/>
  <c r="E454" i="26" s="1"/>
  <c r="F454" i="26" s="1"/>
  <c r="C62" i="26"/>
  <c r="E62" i="26" s="1"/>
  <c r="F62" i="26" s="1"/>
  <c r="C86" i="26"/>
  <c r="C254" i="26"/>
  <c r="E254" i="26" s="1"/>
  <c r="F254" i="26" s="1"/>
  <c r="C312" i="26"/>
  <c r="C89" i="26"/>
  <c r="C188" i="26"/>
  <c r="C404" i="26"/>
  <c r="C71" i="26"/>
  <c r="C206" i="26"/>
  <c r="C398" i="26"/>
  <c r="C263" i="26"/>
  <c r="C498" i="26"/>
  <c r="C128" i="26"/>
  <c r="C168" i="26"/>
  <c r="C184" i="26"/>
  <c r="C224" i="26"/>
  <c r="C264" i="26"/>
  <c r="C328" i="26"/>
  <c r="C368" i="26"/>
  <c r="C432" i="26"/>
  <c r="C472" i="26"/>
  <c r="C131" i="26"/>
  <c r="C179" i="26"/>
  <c r="C395" i="26"/>
  <c r="C491" i="26"/>
  <c r="C100" i="26"/>
  <c r="C172" i="26"/>
  <c r="C340" i="26"/>
  <c r="C492" i="26"/>
  <c r="C266" i="26"/>
  <c r="C503" i="26"/>
  <c r="C25" i="26"/>
  <c r="C41" i="26"/>
  <c r="C123" i="26"/>
  <c r="C171" i="26"/>
  <c r="C143" i="26"/>
  <c r="C482" i="26"/>
  <c r="C34" i="26"/>
  <c r="C114" i="26"/>
  <c r="C403" i="26"/>
  <c r="C451" i="26"/>
  <c r="C124" i="26"/>
  <c r="C31" i="26"/>
  <c r="C53" i="26"/>
  <c r="C117" i="26"/>
  <c r="E117" i="26" s="1"/>
  <c r="F117" i="26" s="1"/>
  <c r="C173" i="26"/>
  <c r="C453" i="26"/>
  <c r="E453" i="26" s="1"/>
  <c r="F453" i="26" s="1"/>
  <c r="C78" i="26"/>
  <c r="C102" i="26"/>
  <c r="C222" i="26"/>
  <c r="C406" i="26"/>
  <c r="C47" i="26"/>
  <c r="C40" i="26"/>
  <c r="E40" i="26" s="1"/>
  <c r="F40" i="26" s="1"/>
  <c r="C240" i="26"/>
  <c r="C20" i="26"/>
  <c r="C411" i="26"/>
  <c r="C236" i="26"/>
  <c r="C316" i="26"/>
  <c r="C380" i="26"/>
  <c r="C207" i="26"/>
  <c r="C90" i="26"/>
  <c r="C332" i="26"/>
  <c r="C396" i="26"/>
  <c r="C151" i="26"/>
  <c r="C508" i="26"/>
  <c r="C69" i="26"/>
  <c r="C270" i="26"/>
  <c r="C280" i="26"/>
  <c r="C64" i="26"/>
  <c r="C120" i="26"/>
  <c r="C160" i="26"/>
  <c r="C216" i="26"/>
  <c r="C320" i="26"/>
  <c r="C360" i="26"/>
  <c r="C424" i="26"/>
  <c r="C504" i="26"/>
  <c r="C107" i="26"/>
  <c r="C299" i="26"/>
  <c r="C419" i="26"/>
  <c r="C486" i="26"/>
  <c r="C46" i="26"/>
  <c r="C362" i="26"/>
  <c r="E362" i="26" s="1"/>
  <c r="F362" i="26" s="1"/>
  <c r="C97" i="26"/>
  <c r="C26" i="26"/>
  <c r="C106" i="26"/>
  <c r="C475" i="26"/>
  <c r="C220" i="26"/>
  <c r="C284" i="26"/>
  <c r="C436" i="26"/>
  <c r="C253" i="26"/>
  <c r="C317" i="26"/>
  <c r="C381" i="26"/>
  <c r="C238" i="26"/>
  <c r="C446" i="26"/>
  <c r="C502" i="26"/>
  <c r="C190" i="26"/>
  <c r="C327" i="26"/>
  <c r="C384" i="26"/>
  <c r="C92" i="26"/>
  <c r="C48" i="26"/>
  <c r="C135" i="26"/>
  <c r="C391" i="26"/>
  <c r="C256" i="26"/>
  <c r="C296" i="26"/>
  <c r="C400" i="26"/>
  <c r="C464" i="26"/>
  <c r="C480" i="26"/>
  <c r="C35" i="26"/>
  <c r="C155" i="26"/>
  <c r="C203" i="26"/>
  <c r="C251" i="26"/>
  <c r="C371" i="26"/>
  <c r="C60" i="26"/>
  <c r="C132" i="26"/>
  <c r="C228" i="26"/>
  <c r="C372" i="26"/>
  <c r="C452" i="26"/>
  <c r="C138" i="26"/>
  <c r="C394" i="26"/>
  <c r="C17" i="26"/>
  <c r="C49" i="26"/>
  <c r="C27" i="26"/>
  <c r="C99" i="26"/>
  <c r="C195" i="26"/>
  <c r="C363" i="26"/>
  <c r="C335" i="26"/>
  <c r="C66" i="26"/>
  <c r="C122" i="26"/>
  <c r="C43" i="26"/>
  <c r="C68" i="26"/>
  <c r="C247" i="26"/>
  <c r="C61" i="26"/>
  <c r="C125" i="26"/>
  <c r="C461" i="26"/>
  <c r="C501" i="26"/>
  <c r="C22" i="26"/>
  <c r="C94" i="26"/>
  <c r="C246" i="26"/>
  <c r="C310" i="26"/>
  <c r="C334" i="26"/>
  <c r="C358" i="26"/>
  <c r="C87" i="26"/>
  <c r="C230" i="26"/>
  <c r="C286" i="26"/>
  <c r="C444" i="26"/>
  <c r="C423" i="26"/>
  <c r="C136" i="26"/>
  <c r="C272" i="26"/>
  <c r="C336" i="26"/>
  <c r="C467" i="26"/>
  <c r="C300" i="26"/>
  <c r="C170" i="26"/>
  <c r="C426" i="26"/>
  <c r="C33" i="26"/>
  <c r="C441" i="26"/>
  <c r="C315" i="26"/>
  <c r="C483" i="26"/>
  <c r="C276" i="26"/>
  <c r="C420" i="26"/>
  <c r="C476" i="26"/>
  <c r="C42" i="26"/>
  <c r="C91" i="26"/>
  <c r="C211" i="26"/>
  <c r="C379" i="26"/>
  <c r="C196" i="26"/>
  <c r="C244" i="26"/>
  <c r="C292" i="26"/>
  <c r="C484" i="26"/>
  <c r="C23" i="26"/>
  <c r="C95" i="26"/>
  <c r="C36" i="26"/>
  <c r="C37" i="26"/>
  <c r="C101" i="26"/>
  <c r="C141" i="26"/>
  <c r="C205" i="26"/>
  <c r="C245" i="26"/>
  <c r="C269" i="26"/>
  <c r="C309" i="26"/>
  <c r="C333" i="26"/>
  <c r="C373" i="26"/>
  <c r="C397" i="26"/>
  <c r="C477" i="26"/>
  <c r="C422" i="26"/>
  <c r="C415" i="26"/>
  <c r="C38" i="26"/>
  <c r="C134" i="26"/>
  <c r="C166" i="26"/>
  <c r="E16" i="26" l="1"/>
  <c r="F16" i="26" s="1"/>
  <c r="E178" i="26"/>
  <c r="F178" i="26" s="1"/>
  <c r="E14" i="26"/>
  <c r="E476" i="26"/>
  <c r="F476" i="26" s="1"/>
  <c r="E26" i="26"/>
  <c r="F26" i="26" s="1"/>
  <c r="E331" i="26"/>
  <c r="E319" i="26"/>
  <c r="E52" i="26"/>
  <c r="E64" i="26"/>
  <c r="E444" i="26"/>
  <c r="E350" i="26"/>
  <c r="E347" i="26"/>
  <c r="E86" i="26"/>
  <c r="F86" i="26" s="1"/>
  <c r="E364" i="26"/>
  <c r="E204" i="26"/>
  <c r="E215" i="26"/>
  <c r="E179" i="26"/>
  <c r="E125" i="26"/>
  <c r="E468" i="26"/>
  <c r="E76" i="26"/>
  <c r="E159" i="26"/>
  <c r="E130" i="26"/>
  <c r="E296" i="26"/>
  <c r="E305" i="26"/>
  <c r="E442" i="26"/>
  <c r="E129" i="26"/>
  <c r="E177" i="26"/>
  <c r="E293" i="26"/>
  <c r="E135" i="26"/>
  <c r="E233" i="26"/>
  <c r="E63" i="26"/>
  <c r="E98" i="26"/>
  <c r="E339" i="26"/>
  <c r="E128" i="26"/>
  <c r="E234" i="26"/>
  <c r="E301" i="26"/>
  <c r="E303" i="26"/>
  <c r="E290" i="26"/>
  <c r="E277" i="26"/>
  <c r="E393" i="26"/>
  <c r="E466" i="26"/>
  <c r="E279" i="26"/>
  <c r="E481" i="26"/>
  <c r="E50" i="26"/>
  <c r="E467" i="26"/>
  <c r="E106" i="26"/>
  <c r="E108" i="26"/>
  <c r="E400" i="26"/>
  <c r="E508" i="26"/>
  <c r="E45" i="26"/>
  <c r="E221" i="26"/>
  <c r="E414" i="26"/>
  <c r="E167" i="26"/>
  <c r="E428" i="26"/>
  <c r="E407" i="26"/>
  <c r="E58" i="26"/>
  <c r="E23" i="26"/>
  <c r="E140" i="26"/>
  <c r="E173" i="26"/>
  <c r="E206" i="26"/>
  <c r="E237" i="26"/>
  <c r="E29" i="26"/>
  <c r="E506" i="26"/>
  <c r="E235" i="26"/>
  <c r="E473" i="26"/>
  <c r="E199" i="26"/>
  <c r="E297" i="26"/>
  <c r="E65" i="26"/>
  <c r="E153" i="26"/>
  <c r="E371" i="26"/>
  <c r="E200" i="26"/>
  <c r="E486" i="26"/>
  <c r="E367" i="26"/>
  <c r="E209" i="26"/>
  <c r="E103" i="26"/>
  <c r="E457" i="26"/>
  <c r="E214" i="26"/>
  <c r="E485" i="26"/>
  <c r="E431" i="26"/>
  <c r="E317" i="26"/>
  <c r="E246" i="26"/>
  <c r="E162" i="26"/>
  <c r="E134" i="26"/>
  <c r="E224" i="26"/>
  <c r="E335" i="26"/>
  <c r="E68" i="26"/>
  <c r="E380" i="26"/>
  <c r="E500" i="26"/>
  <c r="E243" i="26"/>
  <c r="E276" i="26"/>
  <c r="E74" i="26"/>
  <c r="E369" i="26"/>
  <c r="E299" i="26"/>
  <c r="E49" i="26"/>
  <c r="E315" i="26"/>
  <c r="E389" i="26"/>
  <c r="E269" i="26"/>
  <c r="E191" i="26"/>
  <c r="E298" i="26"/>
  <c r="E275" i="26"/>
  <c r="E354" i="26"/>
  <c r="E333" i="26"/>
  <c r="E66" i="26"/>
  <c r="E304" i="26"/>
  <c r="E95" i="26"/>
  <c r="E477" i="26"/>
  <c r="E88" i="26"/>
  <c r="E399" i="26"/>
  <c r="E44" i="26"/>
  <c r="E448" i="26"/>
  <c r="E133" i="26"/>
  <c r="E494" i="26"/>
  <c r="E203" i="26"/>
  <c r="E419" i="26"/>
  <c r="E160" i="26"/>
  <c r="E464" i="26"/>
  <c r="E422" i="26"/>
  <c r="E182" i="26"/>
  <c r="E39" i="26"/>
  <c r="E138" i="26"/>
  <c r="E53" i="26"/>
  <c r="E309" i="26"/>
  <c r="E240" i="26"/>
  <c r="E126" i="26"/>
  <c r="E21" i="26"/>
  <c r="E253" i="26"/>
  <c r="D359" i="27"/>
  <c r="D251" i="27"/>
  <c r="E316" i="26"/>
  <c r="E446" i="26"/>
  <c r="D114" i="27"/>
  <c r="D502" i="27"/>
  <c r="E84" i="26"/>
  <c r="E143" i="26"/>
  <c r="E363" i="26"/>
  <c r="E54" i="26"/>
  <c r="E220" i="26"/>
  <c r="E77" i="26"/>
  <c r="E225" i="26"/>
  <c r="E164" i="26"/>
  <c r="E176" i="26"/>
  <c r="E67" i="26"/>
  <c r="E493" i="26"/>
  <c r="E478" i="26"/>
  <c r="E379" i="26"/>
  <c r="E231" i="26"/>
  <c r="E484" i="26"/>
  <c r="E348" i="26"/>
  <c r="E471" i="26"/>
  <c r="E202" i="26"/>
  <c r="E20" i="26"/>
  <c r="E342" i="26"/>
  <c r="E139" i="26"/>
  <c r="E161" i="26"/>
  <c r="E193" i="26"/>
  <c r="E459" i="26"/>
  <c r="E433" i="26"/>
  <c r="E61" i="26"/>
  <c r="E263" i="26"/>
  <c r="E340" i="26"/>
  <c r="E46" i="26"/>
  <c r="E507" i="26"/>
  <c r="E102" i="26"/>
  <c r="E184" i="26"/>
  <c r="E37" i="26"/>
  <c r="E327" i="26"/>
  <c r="E361" i="26"/>
  <c r="E170" i="26"/>
  <c r="E165" i="26"/>
  <c r="E255" i="26"/>
  <c r="E110" i="26"/>
  <c r="E249" i="26"/>
  <c r="E264" i="26"/>
  <c r="E426" i="26"/>
  <c r="E137" i="26"/>
  <c r="E145" i="26"/>
  <c r="E495" i="26"/>
  <c r="E418" i="26"/>
  <c r="E273" i="26"/>
  <c r="E501" i="26"/>
  <c r="E295" i="26"/>
  <c r="E150" i="26"/>
  <c r="E278" i="26"/>
  <c r="E270" i="26"/>
  <c r="E89" i="26"/>
  <c r="E368" i="26"/>
  <c r="E223" i="26"/>
  <c r="E148" i="26"/>
  <c r="D447" i="27"/>
  <c r="E27" i="26"/>
  <c r="E300" i="26"/>
  <c r="E189" i="26"/>
  <c r="E33" i="26"/>
  <c r="E412" i="26"/>
  <c r="E127" i="26"/>
  <c r="E460" i="26"/>
  <c r="E236" i="26"/>
  <c r="E439" i="26"/>
  <c r="E443" i="26"/>
  <c r="E384" i="26"/>
  <c r="E286" i="26"/>
  <c r="E211" i="26"/>
  <c r="E155" i="26"/>
  <c r="E292" i="26"/>
  <c r="E452" i="26"/>
  <c r="E151" i="26"/>
  <c r="E97" i="26"/>
  <c r="E469" i="26"/>
  <c r="E404" i="26"/>
  <c r="E75" i="26"/>
  <c r="E31" i="26"/>
  <c r="E35" i="26"/>
  <c r="E70" i="26"/>
  <c r="E241" i="26"/>
  <c r="E480" i="26"/>
  <c r="E378" i="26"/>
  <c r="E365" i="26"/>
  <c r="E430" i="26"/>
  <c r="E429" i="26"/>
  <c r="E451" i="26"/>
  <c r="E283" i="26"/>
  <c r="E408" i="26"/>
  <c r="E71" i="26"/>
  <c r="E81" i="26"/>
  <c r="E25" i="26"/>
  <c r="E336" i="26"/>
  <c r="E498" i="26"/>
  <c r="E34" i="26"/>
  <c r="E381" i="26"/>
  <c r="E503" i="26"/>
  <c r="E38" i="26"/>
  <c r="E358" i="26"/>
  <c r="E397" i="26"/>
  <c r="E239" i="26"/>
  <c r="E226" i="26"/>
  <c r="E82" i="26"/>
  <c r="E373" i="26"/>
  <c r="E474" i="26"/>
  <c r="E329" i="26"/>
  <c r="E402" i="26"/>
  <c r="E360" i="26"/>
  <c r="E101" i="26"/>
  <c r="E168" i="26"/>
  <c r="E338" i="26"/>
  <c r="E313" i="26"/>
  <c r="E421" i="26"/>
  <c r="E291" i="26"/>
  <c r="D59" i="27"/>
  <c r="D258" i="27"/>
  <c r="D446" i="27"/>
  <c r="D487" i="27"/>
  <c r="E17" i="26"/>
  <c r="E107" i="26"/>
  <c r="E163" i="26"/>
  <c r="E109" i="26"/>
  <c r="E436" i="26"/>
  <c r="E268" i="26"/>
  <c r="E396" i="26"/>
  <c r="E51" i="26"/>
  <c r="E166" i="26"/>
  <c r="E307" i="26"/>
  <c r="E192" i="26"/>
  <c r="E222" i="26"/>
  <c r="E440" i="26"/>
  <c r="E470" i="26"/>
  <c r="E244" i="26"/>
  <c r="E219" i="26"/>
  <c r="E458" i="26"/>
  <c r="E93" i="26"/>
  <c r="E356" i="26"/>
  <c r="E372" i="26"/>
  <c r="E78" i="26"/>
  <c r="E323" i="26"/>
  <c r="E262" i="26"/>
  <c r="E124" i="26"/>
  <c r="E288" i="26"/>
  <c r="E314" i="26"/>
  <c r="E461" i="26"/>
  <c r="E366" i="26"/>
  <c r="E456" i="26"/>
  <c r="E387" i="26"/>
  <c r="E488" i="26"/>
  <c r="E344" i="26"/>
  <c r="E185" i="26"/>
  <c r="E169" i="26"/>
  <c r="E403" i="26"/>
  <c r="E272" i="26"/>
  <c r="E434" i="26"/>
  <c r="E294" i="26"/>
  <c r="E181" i="26"/>
  <c r="E311" i="26"/>
  <c r="E409" i="26"/>
  <c r="E230" i="26"/>
  <c r="E320" i="26"/>
  <c r="E175" i="26"/>
  <c r="E94" i="26"/>
  <c r="E85" i="26"/>
  <c r="E197" i="26"/>
  <c r="E410" i="26"/>
  <c r="E265" i="26"/>
  <c r="E274" i="26"/>
  <c r="E96" i="26"/>
  <c r="E69" i="26"/>
  <c r="E104" i="26"/>
  <c r="E210" i="26"/>
  <c r="E190" i="26"/>
  <c r="E194" i="26"/>
  <c r="E325" i="26"/>
  <c r="D451" i="27"/>
  <c r="D76" i="27"/>
  <c r="E18" i="26"/>
  <c r="E395" i="26"/>
  <c r="E43" i="26"/>
  <c r="E280" i="26"/>
  <c r="E388" i="26"/>
  <c r="E172" i="26"/>
  <c r="E417" i="26"/>
  <c r="E332" i="26"/>
  <c r="E492" i="26"/>
  <c r="E90" i="26"/>
  <c r="E411" i="26"/>
  <c r="E92" i="26"/>
  <c r="E376" i="26"/>
  <c r="E196" i="26"/>
  <c r="E285" i="26"/>
  <c r="E394" i="26"/>
  <c r="E248" i="26"/>
  <c r="E308" i="26"/>
  <c r="E228" i="26"/>
  <c r="E385" i="26"/>
  <c r="E251" i="26"/>
  <c r="E122" i="26"/>
  <c r="E186" i="26"/>
  <c r="E152" i="26"/>
  <c r="E250" i="26"/>
  <c r="E72" i="26"/>
  <c r="E302" i="26"/>
  <c r="E392" i="26"/>
  <c r="E259" i="26"/>
  <c r="E216" i="26"/>
  <c r="E118" i="26"/>
  <c r="E502" i="26"/>
  <c r="E267" i="26"/>
  <c r="E208" i="26"/>
  <c r="E370" i="26"/>
  <c r="E154" i="26"/>
  <c r="E141" i="26"/>
  <c r="E183" i="26"/>
  <c r="E345" i="26"/>
  <c r="E146" i="26"/>
  <c r="E256" i="26"/>
  <c r="E111" i="26"/>
  <c r="E30" i="26"/>
  <c r="E424" i="26"/>
  <c r="E504" i="26"/>
  <c r="E346" i="26"/>
  <c r="E201" i="26"/>
  <c r="E142" i="26"/>
  <c r="E87" i="26"/>
  <c r="E349" i="26"/>
  <c r="E479" i="26"/>
  <c r="E123" i="26"/>
  <c r="E326" i="26"/>
  <c r="E382" i="26"/>
  <c r="E351" i="26"/>
  <c r="D450" i="27"/>
  <c r="D315" i="27"/>
  <c r="D413" i="27"/>
  <c r="D383" i="27"/>
  <c r="E413" i="26"/>
  <c r="E99" i="26"/>
  <c r="E80" i="26"/>
  <c r="E324" i="26"/>
  <c r="E100" i="26"/>
  <c r="E353" i="26"/>
  <c r="E260" i="26"/>
  <c r="E131" i="26"/>
  <c r="E28" i="26"/>
  <c r="E57" i="26"/>
  <c r="E158" i="26"/>
  <c r="E171" i="26"/>
  <c r="E48" i="26"/>
  <c r="E115" i="26"/>
  <c r="E91" i="26"/>
  <c r="E232" i="26"/>
  <c r="E330" i="26"/>
  <c r="E487" i="26"/>
  <c r="E252" i="26"/>
  <c r="E132" i="26"/>
  <c r="E321" i="26"/>
  <c r="E491" i="26"/>
  <c r="E271" i="26"/>
  <c r="E427" i="26"/>
  <c r="E195" i="26"/>
  <c r="E438" i="26"/>
  <c r="E383" i="26"/>
  <c r="E238" i="26"/>
  <c r="E375" i="26"/>
  <c r="E435" i="26"/>
  <c r="E227" i="26"/>
  <c r="E144" i="26"/>
  <c r="E489" i="26"/>
  <c r="E374" i="26"/>
  <c r="E405" i="26"/>
  <c r="E136" i="26"/>
  <c r="E306" i="26"/>
  <c r="E121" i="26"/>
  <c r="E245" i="26"/>
  <c r="E119" i="26"/>
  <c r="E281" i="26"/>
  <c r="E147" i="26"/>
  <c r="E120" i="26"/>
  <c r="E47" i="26"/>
  <c r="E401" i="26"/>
  <c r="E343" i="26"/>
  <c r="E312" i="26"/>
  <c r="E282" i="26"/>
  <c r="E105" i="26"/>
  <c r="E73" i="26"/>
  <c r="E377" i="26"/>
  <c r="E496" i="26"/>
  <c r="E415" i="26"/>
  <c r="E462" i="26"/>
  <c r="E116" i="26"/>
  <c r="E229" i="26"/>
  <c r="E149" i="26"/>
  <c r="E445" i="26"/>
  <c r="E41" i="26"/>
  <c r="E322" i="26"/>
  <c r="D37" i="27"/>
  <c r="D349" i="27"/>
  <c r="D177" i="27"/>
  <c r="D210" i="27"/>
  <c r="D255" i="27"/>
  <c r="E19" i="26"/>
  <c r="E207" i="26"/>
  <c r="E499" i="26"/>
  <c r="E455" i="26"/>
  <c r="E284" i="26"/>
  <c r="E59" i="26"/>
  <c r="E289" i="26"/>
  <c r="E212" i="26"/>
  <c r="E475" i="26"/>
  <c r="E187" i="26"/>
  <c r="E157" i="26"/>
  <c r="E465" i="26"/>
  <c r="E83" i="26"/>
  <c r="E359" i="26"/>
  <c r="E36" i="26"/>
  <c r="E420" i="26"/>
  <c r="E32" i="26"/>
  <c r="E266" i="26"/>
  <c r="E22" i="26"/>
  <c r="E423" i="26"/>
  <c r="E188" i="26"/>
  <c r="E60" i="26"/>
  <c r="E257" i="26"/>
  <c r="E355" i="26"/>
  <c r="E497" i="26"/>
  <c r="E113" i="26"/>
  <c r="D506" i="27"/>
  <c r="E42" i="26"/>
  <c r="E174" i="26"/>
  <c r="E247" i="26"/>
  <c r="E483" i="26"/>
  <c r="E437" i="26"/>
  <c r="E391" i="26"/>
  <c r="E425" i="26"/>
  <c r="E310" i="26"/>
  <c r="E205" i="26"/>
  <c r="E447" i="26"/>
  <c r="E242" i="26"/>
  <c r="E341" i="26"/>
  <c r="E328" i="26"/>
  <c r="E55" i="26"/>
  <c r="E217" i="26"/>
  <c r="E390" i="26"/>
  <c r="E56" i="26"/>
  <c r="E482" i="26"/>
  <c r="E337" i="26"/>
  <c r="E441" i="26"/>
  <c r="E112" i="26"/>
  <c r="E218" i="26"/>
  <c r="E406" i="26"/>
  <c r="E398" i="26"/>
  <c r="E156" i="26"/>
  <c r="E432" i="26"/>
  <c r="E287" i="26"/>
  <c r="E334" i="26"/>
  <c r="E24" i="26"/>
  <c r="E463" i="26"/>
  <c r="E472" i="26"/>
  <c r="E114" i="26"/>
  <c r="E198" i="26"/>
  <c r="E357" i="26"/>
  <c r="D473" i="27"/>
  <c r="D13" i="27"/>
  <c r="D23" i="27"/>
  <c r="D83" i="27"/>
  <c r="D175" i="27"/>
  <c r="E23" i="4"/>
  <c r="E18" i="4"/>
  <c r="E17" i="4"/>
  <c r="F359" i="26" l="1"/>
  <c r="D356" i="27" s="1"/>
  <c r="F91" i="26"/>
  <c r="D88" i="27" s="1"/>
  <c r="F111" i="26"/>
  <c r="D108" i="27" s="1"/>
  <c r="F308" i="26"/>
  <c r="D305" i="27" s="1"/>
  <c r="F456" i="26"/>
  <c r="D453" i="27" s="1"/>
  <c r="F402" i="26"/>
  <c r="D399" i="27" s="1"/>
  <c r="F189" i="26"/>
  <c r="D186" i="27" s="1"/>
  <c r="F478" i="26"/>
  <c r="D475" i="27" s="1"/>
  <c r="F389" i="26"/>
  <c r="D386" i="27" s="1"/>
  <c r="F58" i="26"/>
  <c r="D55" i="27" s="1"/>
  <c r="F98" i="26"/>
  <c r="D95" i="27" s="1"/>
  <c r="F357" i="26"/>
  <c r="D354" i="27" s="1"/>
  <c r="F83" i="26"/>
  <c r="D80" i="27" s="1"/>
  <c r="F435" i="26"/>
  <c r="D432" i="27" s="1"/>
  <c r="F87" i="26"/>
  <c r="D84" i="27" s="1"/>
  <c r="F18" i="26"/>
  <c r="D15" i="27" s="1"/>
  <c r="F291" i="26"/>
  <c r="D288" i="27" s="1"/>
  <c r="F97" i="26"/>
  <c r="D94" i="27" s="1"/>
  <c r="F263" i="26"/>
  <c r="D260" i="27" s="1"/>
  <c r="F133" i="26"/>
  <c r="D130" i="27" s="1"/>
  <c r="F277" i="26"/>
  <c r="D274" i="27" s="1"/>
  <c r="F156" i="26"/>
  <c r="D153" i="27" s="1"/>
  <c r="F205" i="26"/>
  <c r="D202" i="27" s="1"/>
  <c r="F423" i="26"/>
  <c r="D420" i="27" s="1"/>
  <c r="F465" i="26"/>
  <c r="D462" i="27" s="1"/>
  <c r="F455" i="26"/>
  <c r="D452" i="27" s="1"/>
  <c r="F415" i="26"/>
  <c r="D412" i="27" s="1"/>
  <c r="F401" i="26"/>
  <c r="D398" i="27" s="1"/>
  <c r="F306" i="26"/>
  <c r="D303" i="27" s="1"/>
  <c r="F375" i="26"/>
  <c r="D372" i="27" s="1"/>
  <c r="F321" i="26"/>
  <c r="D318" i="27" s="1"/>
  <c r="F48" i="26"/>
  <c r="D45" i="27" s="1"/>
  <c r="F100" i="26"/>
  <c r="D97" i="27" s="1"/>
  <c r="F142" i="26"/>
  <c r="D139" i="27" s="1"/>
  <c r="F146" i="26"/>
  <c r="D143" i="27" s="1"/>
  <c r="F502" i="26"/>
  <c r="D499" i="27" s="1"/>
  <c r="F152" i="26"/>
  <c r="D149" i="27" s="1"/>
  <c r="D391" i="27"/>
  <c r="F394" i="26"/>
  <c r="F332" i="26"/>
  <c r="D329" i="27" s="1"/>
  <c r="F96" i="26"/>
  <c r="D93" i="27" s="1"/>
  <c r="F320" i="26"/>
  <c r="D317" i="27" s="1"/>
  <c r="F403" i="26"/>
  <c r="D400" i="27" s="1"/>
  <c r="F461" i="26"/>
  <c r="D458" i="27" s="1"/>
  <c r="F356" i="26"/>
  <c r="D353" i="27" s="1"/>
  <c r="F192" i="26"/>
  <c r="D189" i="27" s="1"/>
  <c r="F163" i="26"/>
  <c r="D160" i="27" s="1"/>
  <c r="F421" i="26"/>
  <c r="D418" i="27" s="1"/>
  <c r="F474" i="26"/>
  <c r="D471" i="27" s="1"/>
  <c r="F503" i="26"/>
  <c r="D500" i="27" s="1"/>
  <c r="F408" i="26"/>
  <c r="D405" i="27" s="1"/>
  <c r="F241" i="26"/>
  <c r="D238" i="27" s="1"/>
  <c r="F151" i="26"/>
  <c r="D148" i="27" s="1"/>
  <c r="F439" i="26"/>
  <c r="D436" i="27" s="1"/>
  <c r="F27" i="26"/>
  <c r="D24" i="27" s="1"/>
  <c r="F150" i="26"/>
  <c r="D147" i="27" s="1"/>
  <c r="F426" i="26"/>
  <c r="D423" i="27" s="1"/>
  <c r="F327" i="26"/>
  <c r="D324" i="27" s="1"/>
  <c r="F61" i="26"/>
  <c r="D58" i="27" s="1"/>
  <c r="F202" i="26"/>
  <c r="D199" i="27" s="1"/>
  <c r="F67" i="26"/>
  <c r="D64" i="27" s="1"/>
  <c r="F143" i="26"/>
  <c r="D140" i="27" s="1"/>
  <c r="F253" i="26"/>
  <c r="D250" i="27" s="1"/>
  <c r="F182" i="26"/>
  <c r="D179" i="27" s="1"/>
  <c r="F448" i="26"/>
  <c r="D445" i="27" s="1"/>
  <c r="F333" i="26"/>
  <c r="D330" i="27" s="1"/>
  <c r="D46" i="27"/>
  <c r="F49" i="26"/>
  <c r="F68" i="26"/>
  <c r="D65" i="27" s="1"/>
  <c r="F485" i="26"/>
  <c r="D482" i="27" s="1"/>
  <c r="F371" i="26"/>
  <c r="D368" i="27" s="1"/>
  <c r="F29" i="26"/>
  <c r="D26" i="27" s="1"/>
  <c r="F428" i="26"/>
  <c r="D425" i="27" s="1"/>
  <c r="F106" i="26"/>
  <c r="D103" i="27" s="1"/>
  <c r="F290" i="26"/>
  <c r="D287" i="27" s="1"/>
  <c r="F233" i="26"/>
  <c r="D230" i="27" s="1"/>
  <c r="F130" i="26"/>
  <c r="D127" i="27" s="1"/>
  <c r="F364" i="26"/>
  <c r="D361" i="27" s="1"/>
  <c r="F331" i="26"/>
  <c r="D328" i="27" s="1"/>
  <c r="F337" i="26"/>
  <c r="D334" i="27" s="1"/>
  <c r="F245" i="26"/>
  <c r="D242" i="27" s="1"/>
  <c r="F349" i="26"/>
  <c r="D346" i="27" s="1"/>
  <c r="F395" i="26"/>
  <c r="D392" i="27" s="1"/>
  <c r="F440" i="26"/>
  <c r="D437" i="27" s="1"/>
  <c r="F469" i="26"/>
  <c r="D466" i="27" s="1"/>
  <c r="F340" i="26"/>
  <c r="D337" i="27" s="1"/>
  <c r="F494" i="26"/>
  <c r="D491" i="27" s="1"/>
  <c r="F486" i="26"/>
  <c r="D483" i="27" s="1"/>
  <c r="F215" i="26"/>
  <c r="D212" i="27" s="1"/>
  <c r="F174" i="26"/>
  <c r="D171" i="27" s="1"/>
  <c r="F343" i="26"/>
  <c r="D340" i="27" s="1"/>
  <c r="F353" i="26"/>
  <c r="D350" i="27" s="1"/>
  <c r="F267" i="26"/>
  <c r="D264" i="27" s="1"/>
  <c r="F175" i="26"/>
  <c r="D172" i="27" s="1"/>
  <c r="F222" i="26"/>
  <c r="D219" i="27" s="1"/>
  <c r="F71" i="26"/>
  <c r="D68" i="27" s="1"/>
  <c r="F300" i="26"/>
  <c r="D297" i="27" s="1"/>
  <c r="F20" i="26"/>
  <c r="D17" i="27" s="1"/>
  <c r="D63" i="27"/>
  <c r="F66" i="26"/>
  <c r="D60" i="27"/>
  <c r="F63" i="26"/>
  <c r="F198" i="26"/>
  <c r="D195" i="27" s="1"/>
  <c r="F56" i="26"/>
  <c r="D53" i="27" s="1"/>
  <c r="F42" i="26"/>
  <c r="D39" i="27" s="1"/>
  <c r="F114" i="26"/>
  <c r="D111" i="27" s="1"/>
  <c r="F398" i="26"/>
  <c r="D395" i="27" s="1"/>
  <c r="F390" i="26"/>
  <c r="D387" i="27" s="1"/>
  <c r="F310" i="26"/>
  <c r="D307" i="27" s="1"/>
  <c r="F22" i="26"/>
  <c r="D19" i="27" s="1"/>
  <c r="F157" i="26"/>
  <c r="D154" i="27" s="1"/>
  <c r="F499" i="26"/>
  <c r="D496" i="27" s="1"/>
  <c r="F322" i="26"/>
  <c r="D319" i="27" s="1"/>
  <c r="F496" i="26"/>
  <c r="D493" i="27" s="1"/>
  <c r="F47" i="26"/>
  <c r="D44" i="27" s="1"/>
  <c r="F136" i="26"/>
  <c r="D133" i="27" s="1"/>
  <c r="F238" i="26"/>
  <c r="D235" i="27" s="1"/>
  <c r="F132" i="26"/>
  <c r="D129" i="27" s="1"/>
  <c r="F171" i="26"/>
  <c r="D168" i="27" s="1"/>
  <c r="F324" i="26"/>
  <c r="D321" i="27" s="1"/>
  <c r="F351" i="26"/>
  <c r="D348" i="27" s="1"/>
  <c r="F201" i="26"/>
  <c r="D198" i="27" s="1"/>
  <c r="F345" i="26"/>
  <c r="D342" i="27" s="1"/>
  <c r="F118" i="26"/>
  <c r="D115" i="27" s="1"/>
  <c r="F186" i="26"/>
  <c r="D183" i="27" s="1"/>
  <c r="F285" i="26"/>
  <c r="D282" i="27" s="1"/>
  <c r="F417" i="26"/>
  <c r="D414" i="27" s="1"/>
  <c r="F274" i="26"/>
  <c r="D271" i="27" s="1"/>
  <c r="F230" i="26"/>
  <c r="D227" i="27" s="1"/>
  <c r="F169" i="26"/>
  <c r="D166" i="27" s="1"/>
  <c r="F314" i="26"/>
  <c r="D311" i="27" s="1"/>
  <c r="F93" i="26"/>
  <c r="D90" i="27" s="1"/>
  <c r="F307" i="26"/>
  <c r="D304" i="27" s="1"/>
  <c r="F107" i="26"/>
  <c r="D104" i="27" s="1"/>
  <c r="F313" i="26"/>
  <c r="D310" i="27" s="1"/>
  <c r="F373" i="26"/>
  <c r="D370" i="27" s="1"/>
  <c r="F381" i="26"/>
  <c r="D378" i="27" s="1"/>
  <c r="F283" i="26"/>
  <c r="D280" i="27" s="1"/>
  <c r="F70" i="26"/>
  <c r="D67" i="27" s="1"/>
  <c r="F452" i="26"/>
  <c r="D449" i="27" s="1"/>
  <c r="F236" i="26"/>
  <c r="D233" i="27" s="1"/>
  <c r="F295" i="26"/>
  <c r="D292" i="27" s="1"/>
  <c r="F264" i="26"/>
  <c r="D261" i="27" s="1"/>
  <c r="F37" i="26"/>
  <c r="D34" i="27" s="1"/>
  <c r="F433" i="26"/>
  <c r="D430" i="27" s="1"/>
  <c r="F471" i="26"/>
  <c r="D468" i="27" s="1"/>
  <c r="F176" i="26"/>
  <c r="D173" i="27" s="1"/>
  <c r="F84" i="26"/>
  <c r="D81" i="27" s="1"/>
  <c r="F21" i="26"/>
  <c r="D18" i="27" s="1"/>
  <c r="F422" i="26"/>
  <c r="D419" i="27" s="1"/>
  <c r="F44" i="26"/>
  <c r="D41" i="27" s="1"/>
  <c r="F354" i="26"/>
  <c r="D351" i="27" s="1"/>
  <c r="F299" i="26"/>
  <c r="D296" i="27" s="1"/>
  <c r="F335" i="26"/>
  <c r="D332" i="27" s="1"/>
  <c r="F214" i="26"/>
  <c r="D211" i="27" s="1"/>
  <c r="F153" i="26"/>
  <c r="D150" i="27" s="1"/>
  <c r="F237" i="26"/>
  <c r="D234" i="27" s="1"/>
  <c r="F167" i="26"/>
  <c r="D164" i="27" s="1"/>
  <c r="F467" i="26"/>
  <c r="D464" i="27" s="1"/>
  <c r="F303" i="26"/>
  <c r="D300" i="27" s="1"/>
  <c r="F135" i="26"/>
  <c r="D132" i="27" s="1"/>
  <c r="F159" i="26"/>
  <c r="D156" i="27" s="1"/>
  <c r="F247" i="26"/>
  <c r="D244" i="27" s="1"/>
  <c r="F116" i="26"/>
  <c r="D113" i="27" s="1"/>
  <c r="F260" i="26"/>
  <c r="D257" i="27" s="1"/>
  <c r="F72" i="26"/>
  <c r="D69" i="27" s="1"/>
  <c r="F434" i="26"/>
  <c r="D431" i="27" s="1"/>
  <c r="F358" i="26"/>
  <c r="D355" i="27" s="1"/>
  <c r="F170" i="26"/>
  <c r="D167" i="27" s="1"/>
  <c r="F500" i="26"/>
  <c r="D497" i="27" s="1"/>
  <c r="F400" i="26"/>
  <c r="D397" i="27" s="1"/>
  <c r="F447" i="26"/>
  <c r="D444" i="27" s="1"/>
  <c r="F115" i="26"/>
  <c r="D112" i="27" s="1"/>
  <c r="F492" i="26"/>
  <c r="D489" i="27" s="1"/>
  <c r="F366" i="26"/>
  <c r="D363" i="27" s="1"/>
  <c r="F38" i="26"/>
  <c r="D35" i="27" s="1"/>
  <c r="F137" i="26"/>
  <c r="D134" i="27" s="1"/>
  <c r="F363" i="26"/>
  <c r="D360" i="27" s="1"/>
  <c r="F380" i="26"/>
  <c r="D377" i="27" s="1"/>
  <c r="F200" i="26"/>
  <c r="D197" i="27" s="1"/>
  <c r="F407" i="26"/>
  <c r="D404" i="27" s="1"/>
  <c r="F296" i="26"/>
  <c r="D293" i="27" s="1"/>
  <c r="F472" i="26"/>
  <c r="D469" i="27" s="1"/>
  <c r="F113" i="26"/>
  <c r="D110" i="27" s="1"/>
  <c r="F41" i="26"/>
  <c r="D38" i="27" s="1"/>
  <c r="F120" i="26"/>
  <c r="D117" i="27" s="1"/>
  <c r="F158" i="26"/>
  <c r="D155" i="27" s="1"/>
  <c r="F80" i="26"/>
  <c r="D77" i="27" s="1"/>
  <c r="F346" i="26"/>
  <c r="D343" i="27" s="1"/>
  <c r="F183" i="26"/>
  <c r="D180" i="27" s="1"/>
  <c r="F216" i="26"/>
  <c r="D213" i="27" s="1"/>
  <c r="F122" i="26"/>
  <c r="D119" i="27" s="1"/>
  <c r="F196" i="26"/>
  <c r="D193" i="27" s="1"/>
  <c r="F172" i="26"/>
  <c r="D169" i="27" s="1"/>
  <c r="F325" i="26"/>
  <c r="D322" i="27" s="1"/>
  <c r="F265" i="26"/>
  <c r="D262" i="27" s="1"/>
  <c r="F409" i="26"/>
  <c r="D406" i="27" s="1"/>
  <c r="F185" i="26"/>
  <c r="D182" i="27" s="1"/>
  <c r="F288" i="26"/>
  <c r="D285" i="27" s="1"/>
  <c r="F458" i="26"/>
  <c r="D455" i="27" s="1"/>
  <c r="F166" i="26"/>
  <c r="D163" i="27" s="1"/>
  <c r="F17" i="26"/>
  <c r="D14" i="27" s="1"/>
  <c r="F338" i="26"/>
  <c r="D335" i="27" s="1"/>
  <c r="F82" i="26"/>
  <c r="D79" i="27" s="1"/>
  <c r="F34" i="26"/>
  <c r="D31" i="27" s="1"/>
  <c r="F451" i="26"/>
  <c r="D448" i="27" s="1"/>
  <c r="F35" i="26"/>
  <c r="D32" i="27" s="1"/>
  <c r="F292" i="26"/>
  <c r="D289" i="27" s="1"/>
  <c r="F460" i="26"/>
  <c r="D457" i="27" s="1"/>
  <c r="F148" i="26"/>
  <c r="D145" i="27" s="1"/>
  <c r="F501" i="26"/>
  <c r="D498" i="27" s="1"/>
  <c r="F249" i="26"/>
  <c r="D246" i="27" s="1"/>
  <c r="F184" i="26"/>
  <c r="D181" i="27" s="1"/>
  <c r="F459" i="26"/>
  <c r="D456" i="27" s="1"/>
  <c r="F348" i="26"/>
  <c r="D345" i="27" s="1"/>
  <c r="F164" i="26"/>
  <c r="D161" i="27" s="1"/>
  <c r="F126" i="26"/>
  <c r="D123" i="27" s="1"/>
  <c r="F464" i="26"/>
  <c r="D461" i="27" s="1"/>
  <c r="F399" i="26"/>
  <c r="D396" i="27" s="1"/>
  <c r="F275" i="26"/>
  <c r="D272" i="27" s="1"/>
  <c r="F369" i="26"/>
  <c r="D366" i="27" s="1"/>
  <c r="F224" i="26"/>
  <c r="D221" i="27" s="1"/>
  <c r="F457" i="26"/>
  <c r="D454" i="27" s="1"/>
  <c r="F65" i="26"/>
  <c r="D62" i="27" s="1"/>
  <c r="F206" i="26"/>
  <c r="D203" i="27" s="1"/>
  <c r="F414" i="26"/>
  <c r="D411" i="27" s="1"/>
  <c r="F50" i="26"/>
  <c r="D47" i="27" s="1"/>
  <c r="F301" i="26"/>
  <c r="D298" i="27" s="1"/>
  <c r="F293" i="26"/>
  <c r="D290" i="27" s="1"/>
  <c r="F76" i="26"/>
  <c r="D73" i="27" s="1"/>
  <c r="F347" i="26"/>
  <c r="D344" i="27" s="1"/>
  <c r="F242" i="26"/>
  <c r="D239" i="27" s="1"/>
  <c r="F312" i="26"/>
  <c r="D309" i="27" s="1"/>
  <c r="F94" i="26"/>
  <c r="D91" i="27" s="1"/>
  <c r="F384" i="26"/>
  <c r="D381" i="27" s="1"/>
  <c r="F342" i="26"/>
  <c r="D339" i="27" s="1"/>
  <c r="F304" i="26"/>
  <c r="D301" i="27" s="1"/>
  <c r="F393" i="26"/>
  <c r="D390" i="27" s="1"/>
  <c r="F432" i="26"/>
  <c r="D429" i="27" s="1"/>
  <c r="F462" i="26"/>
  <c r="D459" i="27" s="1"/>
  <c r="F250" i="26"/>
  <c r="D247" i="27" s="1"/>
  <c r="F272" i="26"/>
  <c r="D269" i="27" s="1"/>
  <c r="F329" i="26"/>
  <c r="D326" i="27" s="1"/>
  <c r="F278" i="26"/>
  <c r="D275" i="27" s="1"/>
  <c r="F493" i="26"/>
  <c r="D490" i="27" s="1"/>
  <c r="F315" i="26"/>
  <c r="D312" i="27" s="1"/>
  <c r="F431" i="26"/>
  <c r="D428" i="27" s="1"/>
  <c r="F506" i="26"/>
  <c r="D503" i="27" s="1"/>
  <c r="F319" i="26"/>
  <c r="D316" i="27" s="1"/>
  <c r="F406" i="26"/>
  <c r="D403" i="27" s="1"/>
  <c r="F266" i="26"/>
  <c r="D263" i="27" s="1"/>
  <c r="F377" i="26"/>
  <c r="D374" i="27" s="1"/>
  <c r="F405" i="26"/>
  <c r="D402" i="27" s="1"/>
  <c r="F382" i="26"/>
  <c r="D379" i="27" s="1"/>
  <c r="F463" i="26"/>
  <c r="D460" i="27" s="1"/>
  <c r="F55" i="26"/>
  <c r="D52" i="27" s="1"/>
  <c r="F391" i="26"/>
  <c r="D388" i="27" s="1"/>
  <c r="F32" i="26"/>
  <c r="D29" i="27" s="1"/>
  <c r="F475" i="26"/>
  <c r="D472" i="27" s="1"/>
  <c r="F19" i="26"/>
  <c r="D16" i="27" s="1"/>
  <c r="F445" i="26"/>
  <c r="D442" i="27" s="1"/>
  <c r="F73" i="26"/>
  <c r="D70" i="27" s="1"/>
  <c r="F147" i="26"/>
  <c r="D144" i="27" s="1"/>
  <c r="F374" i="26"/>
  <c r="D371" i="27" s="1"/>
  <c r="F438" i="26"/>
  <c r="D435" i="27" s="1"/>
  <c r="F487" i="26"/>
  <c r="D484" i="27" s="1"/>
  <c r="F57" i="26"/>
  <c r="D54" i="27" s="1"/>
  <c r="F99" i="26"/>
  <c r="D96" i="27" s="1"/>
  <c r="F326" i="26"/>
  <c r="D323" i="27" s="1"/>
  <c r="F504" i="26"/>
  <c r="D501" i="27" s="1"/>
  <c r="F141" i="26"/>
  <c r="D138" i="27" s="1"/>
  <c r="F259" i="26"/>
  <c r="D256" i="27" s="1"/>
  <c r="F251" i="26"/>
  <c r="D248" i="27" s="1"/>
  <c r="F376" i="26"/>
  <c r="D373" i="27" s="1"/>
  <c r="F388" i="26"/>
  <c r="D385" i="27" s="1"/>
  <c r="F194" i="26"/>
  <c r="D191" i="27" s="1"/>
  <c r="F410" i="26"/>
  <c r="D407" i="27" s="1"/>
  <c r="F311" i="26"/>
  <c r="D308" i="27" s="1"/>
  <c r="F344" i="26"/>
  <c r="D341" i="27" s="1"/>
  <c r="F124" i="26"/>
  <c r="D121" i="27" s="1"/>
  <c r="F219" i="26"/>
  <c r="D216" i="27" s="1"/>
  <c r="F51" i="26"/>
  <c r="D48" i="27" s="1"/>
  <c r="F168" i="26"/>
  <c r="D165" i="27" s="1"/>
  <c r="D223" i="27"/>
  <c r="F226" i="26"/>
  <c r="F498" i="26"/>
  <c r="D495" i="27" s="1"/>
  <c r="F429" i="26"/>
  <c r="D426" i="27" s="1"/>
  <c r="F31" i="26"/>
  <c r="D28" i="27" s="1"/>
  <c r="F155" i="26"/>
  <c r="D152" i="27" s="1"/>
  <c r="F127" i="26"/>
  <c r="D124" i="27" s="1"/>
  <c r="F223" i="26"/>
  <c r="D220" i="27" s="1"/>
  <c r="F273" i="26"/>
  <c r="D270" i="27" s="1"/>
  <c r="F110" i="26"/>
  <c r="D107" i="27" s="1"/>
  <c r="F102" i="26"/>
  <c r="D99" i="27" s="1"/>
  <c r="F193" i="26"/>
  <c r="D190" i="27" s="1"/>
  <c r="F484" i="26"/>
  <c r="D481" i="27" s="1"/>
  <c r="F225" i="26"/>
  <c r="D222" i="27" s="1"/>
  <c r="F240" i="26"/>
  <c r="D237" i="27" s="1"/>
  <c r="F160" i="26"/>
  <c r="D157" i="27" s="1"/>
  <c r="F88" i="26"/>
  <c r="D85" i="27" s="1"/>
  <c r="F298" i="26"/>
  <c r="D295" i="27" s="1"/>
  <c r="F74" i="26"/>
  <c r="D71" i="27" s="1"/>
  <c r="F134" i="26"/>
  <c r="D131" i="27" s="1"/>
  <c r="F103" i="26"/>
  <c r="D100" i="27" s="1"/>
  <c r="F297" i="26"/>
  <c r="D294" i="27" s="1"/>
  <c r="F173" i="26"/>
  <c r="D170" i="27" s="1"/>
  <c r="F221" i="26"/>
  <c r="D218" i="27" s="1"/>
  <c r="F481" i="26"/>
  <c r="D478" i="27" s="1"/>
  <c r="F234" i="26"/>
  <c r="D231" i="27" s="1"/>
  <c r="F177" i="26"/>
  <c r="D174" i="27" s="1"/>
  <c r="F468" i="26"/>
  <c r="D465" i="27" s="1"/>
  <c r="F350" i="26"/>
  <c r="D347" i="27" s="1"/>
  <c r="F14" i="26"/>
  <c r="D11" i="27" s="1"/>
  <c r="F287" i="26"/>
  <c r="D284" i="27" s="1"/>
  <c r="F59" i="26"/>
  <c r="D56" i="27" s="1"/>
  <c r="F271" i="26"/>
  <c r="D268" i="27" s="1"/>
  <c r="F208" i="26"/>
  <c r="D205" i="27" s="1"/>
  <c r="F104" i="26"/>
  <c r="D101" i="27" s="1"/>
  <c r="F436" i="26"/>
  <c r="D433" i="27" s="1"/>
  <c r="F378" i="26"/>
  <c r="D375" i="27" s="1"/>
  <c r="D142" i="27"/>
  <c r="F145" i="26"/>
  <c r="F138" i="26"/>
  <c r="D135" i="27" s="1"/>
  <c r="F235" i="26"/>
  <c r="D232" i="27" s="1"/>
  <c r="F52" i="26"/>
  <c r="D49" i="27" s="1"/>
  <c r="F188" i="26"/>
  <c r="D185" i="27" s="1"/>
  <c r="F121" i="26"/>
  <c r="D118" i="27" s="1"/>
  <c r="F256" i="26"/>
  <c r="D253" i="27" s="1"/>
  <c r="F69" i="26"/>
  <c r="D66" i="27" s="1"/>
  <c r="F109" i="26"/>
  <c r="D106" i="27" s="1"/>
  <c r="F480" i="26"/>
  <c r="D477" i="27" s="1"/>
  <c r="F361" i="26"/>
  <c r="D358" i="27" s="1"/>
  <c r="F39" i="26"/>
  <c r="D36" i="27" s="1"/>
  <c r="F108" i="26"/>
  <c r="D105" i="27" s="1"/>
  <c r="F425" i="26"/>
  <c r="D422" i="27" s="1"/>
  <c r="F207" i="26"/>
  <c r="D204" i="27" s="1"/>
  <c r="F252" i="26"/>
  <c r="D249" i="27" s="1"/>
  <c r="F218" i="26"/>
  <c r="D215" i="27" s="1"/>
  <c r="F497" i="26"/>
  <c r="D494" i="27" s="1"/>
  <c r="F24" i="26"/>
  <c r="D21" i="27" s="1"/>
  <c r="F112" i="26"/>
  <c r="D109" i="27" s="1"/>
  <c r="F328" i="26"/>
  <c r="D325" i="27" s="1"/>
  <c r="F437" i="26"/>
  <c r="D434" i="27" s="1"/>
  <c r="F355" i="26"/>
  <c r="D352" i="27" s="1"/>
  <c r="F420" i="26"/>
  <c r="D417" i="27" s="1"/>
  <c r="F212" i="26"/>
  <c r="D209" i="27" s="1"/>
  <c r="F149" i="26"/>
  <c r="D146" i="27" s="1"/>
  <c r="F105" i="26"/>
  <c r="D102" i="27" s="1"/>
  <c r="D278" i="27"/>
  <c r="F281" i="26"/>
  <c r="F489" i="26"/>
  <c r="D486" i="27" s="1"/>
  <c r="F195" i="26"/>
  <c r="D192" i="27" s="1"/>
  <c r="F330" i="26"/>
  <c r="D327" i="27" s="1"/>
  <c r="F28" i="26"/>
  <c r="D25" i="27" s="1"/>
  <c r="F413" i="26"/>
  <c r="D410" i="27" s="1"/>
  <c r="F123" i="26"/>
  <c r="D120" i="27" s="1"/>
  <c r="F424" i="26"/>
  <c r="D421" i="27" s="1"/>
  <c r="F154" i="26"/>
  <c r="D151" i="27" s="1"/>
  <c r="F392" i="26"/>
  <c r="D389" i="27" s="1"/>
  <c r="F385" i="26"/>
  <c r="D382" i="27" s="1"/>
  <c r="F92" i="26"/>
  <c r="D89" i="27" s="1"/>
  <c r="D277" i="27"/>
  <c r="F280" i="26"/>
  <c r="F190" i="26"/>
  <c r="D187" i="27" s="1"/>
  <c r="F197" i="26"/>
  <c r="D194" i="27" s="1"/>
  <c r="F181" i="26"/>
  <c r="D178" i="27" s="1"/>
  <c r="F488" i="26"/>
  <c r="D485" i="27" s="1"/>
  <c r="F262" i="26"/>
  <c r="D259" i="27" s="1"/>
  <c r="F244" i="26"/>
  <c r="D241" i="27" s="1"/>
  <c r="F396" i="26"/>
  <c r="D393" i="27" s="1"/>
  <c r="F101" i="26"/>
  <c r="D98" i="27" s="1"/>
  <c r="F239" i="26"/>
  <c r="D236" i="27" s="1"/>
  <c r="F336" i="26"/>
  <c r="D333" i="27" s="1"/>
  <c r="F430" i="26"/>
  <c r="D427" i="27" s="1"/>
  <c r="F75" i="26"/>
  <c r="D72" i="27" s="1"/>
  <c r="F211" i="26"/>
  <c r="D208" i="27" s="1"/>
  <c r="F412" i="26"/>
  <c r="D409" i="27" s="1"/>
  <c r="F368" i="26"/>
  <c r="D365" i="27" s="1"/>
  <c r="F418" i="26"/>
  <c r="D415" i="27" s="1"/>
  <c r="F255" i="26"/>
  <c r="D252" i="27" s="1"/>
  <c r="F507" i="26"/>
  <c r="D504" i="27" s="1"/>
  <c r="F161" i="26"/>
  <c r="D158" i="27" s="1"/>
  <c r="D228" i="27"/>
  <c r="F231" i="26"/>
  <c r="F77" i="26"/>
  <c r="D74" i="27" s="1"/>
  <c r="F446" i="26"/>
  <c r="D443" i="27" s="1"/>
  <c r="F309" i="26"/>
  <c r="D306" i="27" s="1"/>
  <c r="F419" i="26"/>
  <c r="D416" i="27" s="1"/>
  <c r="F477" i="26"/>
  <c r="D474" i="27" s="1"/>
  <c r="F191" i="26"/>
  <c r="D188" i="27" s="1"/>
  <c r="F276" i="26"/>
  <c r="D273" i="27" s="1"/>
  <c r="F162" i="26"/>
  <c r="D159" i="27" s="1"/>
  <c r="F209" i="26"/>
  <c r="D206" i="27" s="1"/>
  <c r="F199" i="26"/>
  <c r="D196" i="27" s="1"/>
  <c r="F140" i="26"/>
  <c r="D137" i="27" s="1"/>
  <c r="D42" i="27"/>
  <c r="F45" i="26"/>
  <c r="F279" i="26"/>
  <c r="D276" i="27" s="1"/>
  <c r="F128" i="26"/>
  <c r="D125" i="27" s="1"/>
  <c r="F129" i="26"/>
  <c r="D126" i="27" s="1"/>
  <c r="F125" i="26"/>
  <c r="D122" i="27" s="1"/>
  <c r="F444" i="26"/>
  <c r="D441" i="27" s="1"/>
  <c r="F60" i="26"/>
  <c r="D57" i="27" s="1"/>
  <c r="F227" i="26"/>
  <c r="D224" i="27" s="1"/>
  <c r="F90" i="26"/>
  <c r="D87" i="27" s="1"/>
  <c r="F78" i="26"/>
  <c r="D75" i="27" s="1"/>
  <c r="F81" i="26"/>
  <c r="D78" i="27" s="1"/>
  <c r="F270" i="26"/>
  <c r="D267" i="27" s="1"/>
  <c r="F54" i="26"/>
  <c r="D51" i="27" s="1"/>
  <c r="F317" i="26"/>
  <c r="D314" i="27" s="1"/>
  <c r="F305" i="26"/>
  <c r="D302" i="27" s="1"/>
  <c r="F482" i="26"/>
  <c r="D479" i="27" s="1"/>
  <c r="F284" i="26"/>
  <c r="D281" i="27" s="1"/>
  <c r="F491" i="26"/>
  <c r="D488" i="27" s="1"/>
  <c r="F248" i="26"/>
  <c r="D245" i="27" s="1"/>
  <c r="F372" i="26"/>
  <c r="D369" i="27" s="1"/>
  <c r="D440" i="27"/>
  <c r="F443" i="26"/>
  <c r="F204" i="26"/>
  <c r="D201" i="27" s="1"/>
  <c r="F217" i="26"/>
  <c r="D214" i="27" s="1"/>
  <c r="F187" i="26"/>
  <c r="D184" i="27" s="1"/>
  <c r="F383" i="26"/>
  <c r="D380" i="27" s="1"/>
  <c r="F334" i="26"/>
  <c r="D331" i="27" s="1"/>
  <c r="F441" i="26"/>
  <c r="D438" i="27" s="1"/>
  <c r="F341" i="26"/>
  <c r="D338" i="27" s="1"/>
  <c r="F483" i="26"/>
  <c r="D480" i="27" s="1"/>
  <c r="F257" i="26"/>
  <c r="D254" i="27" s="1"/>
  <c r="F36" i="26"/>
  <c r="D33" i="27" s="1"/>
  <c r="F289" i="26"/>
  <c r="D286" i="27" s="1"/>
  <c r="D226" i="27"/>
  <c r="F229" i="26"/>
  <c r="F282" i="26"/>
  <c r="D279" i="27" s="1"/>
  <c r="F119" i="26"/>
  <c r="D116" i="27" s="1"/>
  <c r="F144" i="26"/>
  <c r="D141" i="27" s="1"/>
  <c r="F427" i="26"/>
  <c r="D424" i="27" s="1"/>
  <c r="F232" i="26"/>
  <c r="D229" i="27" s="1"/>
  <c r="F131" i="26"/>
  <c r="D128" i="27" s="1"/>
  <c r="F479" i="26"/>
  <c r="D476" i="27" s="1"/>
  <c r="F30" i="26"/>
  <c r="D27" i="27" s="1"/>
  <c r="F370" i="26"/>
  <c r="D367" i="27" s="1"/>
  <c r="F302" i="26"/>
  <c r="D299" i="27" s="1"/>
  <c r="F228" i="26"/>
  <c r="D225" i="27" s="1"/>
  <c r="F411" i="26"/>
  <c r="D408" i="27" s="1"/>
  <c r="F43" i="26"/>
  <c r="D40" i="27" s="1"/>
  <c r="F210" i="26"/>
  <c r="D207" i="27" s="1"/>
  <c r="F85" i="26"/>
  <c r="D82" i="27" s="1"/>
  <c r="F294" i="26"/>
  <c r="D291" i="27" s="1"/>
  <c r="F387" i="26"/>
  <c r="D384" i="27" s="1"/>
  <c r="F323" i="26"/>
  <c r="D320" i="27" s="1"/>
  <c r="F470" i="26"/>
  <c r="D467" i="27" s="1"/>
  <c r="D265" i="27"/>
  <c r="F268" i="26"/>
  <c r="F360" i="26"/>
  <c r="D357" i="27" s="1"/>
  <c r="F397" i="26"/>
  <c r="D394" i="27" s="1"/>
  <c r="F25" i="26"/>
  <c r="D22" i="27" s="1"/>
  <c r="F365" i="26"/>
  <c r="D362" i="27" s="1"/>
  <c r="F404" i="26"/>
  <c r="D401" i="27" s="1"/>
  <c r="F286" i="26"/>
  <c r="D283" i="27" s="1"/>
  <c r="F33" i="26"/>
  <c r="D30" i="27" s="1"/>
  <c r="F89" i="26"/>
  <c r="D86" i="27" s="1"/>
  <c r="F495" i="26"/>
  <c r="D492" i="27" s="1"/>
  <c r="F165" i="26"/>
  <c r="D162" i="27" s="1"/>
  <c r="F46" i="26"/>
  <c r="D43" i="27" s="1"/>
  <c r="D136" i="27"/>
  <c r="F139" i="26"/>
  <c r="F379" i="26"/>
  <c r="D376" i="27" s="1"/>
  <c r="F220" i="26"/>
  <c r="D217" i="27" s="1"/>
  <c r="F316" i="26"/>
  <c r="D313" i="27" s="1"/>
  <c r="F53" i="26"/>
  <c r="D50" i="27" s="1"/>
  <c r="F203" i="26"/>
  <c r="D200" i="27" s="1"/>
  <c r="F95" i="26"/>
  <c r="D92" i="27" s="1"/>
  <c r="F269" i="26"/>
  <c r="D266" i="27" s="1"/>
  <c r="F243" i="26"/>
  <c r="D240" i="27" s="1"/>
  <c r="F246" i="26"/>
  <c r="D243" i="27" s="1"/>
  <c r="F367" i="26"/>
  <c r="D364" i="27" s="1"/>
  <c r="F473" i="26"/>
  <c r="D470" i="27" s="1"/>
  <c r="F23" i="26"/>
  <c r="D20" i="27" s="1"/>
  <c r="F508" i="26"/>
  <c r="D505" i="27" s="1"/>
  <c r="F466" i="26"/>
  <c r="D463" i="27" s="1"/>
  <c r="F339" i="26"/>
  <c r="D336" i="27" s="1"/>
  <c r="F442" i="26"/>
  <c r="D439" i="27" s="1"/>
  <c r="F179" i="26"/>
  <c r="D176" i="27" s="1"/>
  <c r="F64" i="26"/>
  <c r="D61" i="27" s="1"/>
  <c r="E19" i="4"/>
  <c r="E24" i="4" s="1"/>
  <c r="D13" i="33"/>
  <c r="D12" i="33"/>
  <c r="E25" i="4" l="1"/>
  <c r="E6" i="4" s="1"/>
  <c r="D13" i="31" s="1"/>
  <c r="D23" i="31" l="1"/>
  <c r="D24" i="31" s="1"/>
  <c r="D25" i="31" s="1"/>
  <c r="D28" i="31"/>
  <c r="D29" i="31" s="1"/>
  <c r="D30" i="31" s="1"/>
  <c r="D18" i="31"/>
  <c r="D19" i="31" l="1"/>
  <c r="D20" i="31" s="1"/>
  <c r="C11" i="26" l="1"/>
  <c r="E11" i="26" s="1"/>
  <c r="H9" i="33"/>
  <c r="Q9" i="33" s="1"/>
  <c r="C15" i="26"/>
  <c r="E15" i="26" s="1"/>
  <c r="C13" i="26"/>
  <c r="F15" i="26" l="1"/>
  <c r="D12" i="27" s="1"/>
  <c r="D8" i="27"/>
  <c r="F11" i="26"/>
  <c r="C12" i="26"/>
  <c r="E12" i="26" s="1"/>
  <c r="E13" i="26"/>
  <c r="F12" i="26" l="1"/>
  <c r="D9" i="27" s="1"/>
  <c r="D10" i="27"/>
  <c r="F13"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<sst xmlns="http://schemas.openxmlformats.org/spreadsheetml/2006/main" count="618" uniqueCount="218">
  <si>
    <t>Move-in Date</t>
  </si>
  <si>
    <t>Date of Last Rent Increase</t>
  </si>
  <si>
    <t>a.</t>
  </si>
  <si>
    <t>c.</t>
  </si>
  <si>
    <t>b.</t>
  </si>
  <si>
    <t>1.</t>
  </si>
  <si>
    <t>2.</t>
  </si>
  <si>
    <t>3.</t>
  </si>
  <si>
    <t>Unit # or other ID</t>
  </si>
  <si>
    <t>Ex: 101</t>
  </si>
  <si>
    <t>Yes</t>
  </si>
  <si>
    <t>Number of Bedrooms</t>
  </si>
  <si>
    <t>Unit #
 or Other ID</t>
  </si>
  <si>
    <t>Occupied or Vacant</t>
  </si>
  <si>
    <t>Water Charges</t>
  </si>
  <si>
    <t>Sewer Charges</t>
  </si>
  <si>
    <t>Electric</t>
  </si>
  <si>
    <t>Pool</t>
  </si>
  <si>
    <t xml:space="preserve">Indicate here which of the following amenities are present on the property. </t>
  </si>
  <si>
    <t>Standard Common Area Deductions</t>
  </si>
  <si>
    <t>20% Common Area Deduction</t>
  </si>
  <si>
    <t>Exemption from Common Area Deductions</t>
  </si>
  <si>
    <t>City of MV Calculation of Rooms</t>
  </si>
  <si>
    <t>Santa Clara County Calculation of Bedrooms</t>
  </si>
  <si>
    <t>Description of Utility Charge</t>
  </si>
  <si>
    <t>Charge</t>
  </si>
  <si>
    <t>Start Period of Service</t>
  </si>
  <si>
    <t>End Period of Service</t>
  </si>
  <si>
    <t>Utility Type</t>
  </si>
  <si>
    <t>Total Trash Charges</t>
  </si>
  <si>
    <t>Total Water Charges</t>
  </si>
  <si>
    <t>Total Sewer Charges</t>
  </si>
  <si>
    <t>Water</t>
  </si>
  <si>
    <t>Sewer</t>
  </si>
  <si>
    <t>Monthly Dollar Allowances; Number of Bedrooms</t>
  </si>
  <si>
    <t>Utility or Service</t>
  </si>
  <si>
    <t>SRO</t>
  </si>
  <si>
    <t>1 BR</t>
  </si>
  <si>
    <t>2 BR</t>
  </si>
  <si>
    <t>3 BR</t>
  </si>
  <si>
    <t>4 BR</t>
  </si>
  <si>
    <t>5 BR</t>
  </si>
  <si>
    <t>6 BR</t>
  </si>
  <si>
    <t>7 BR</t>
  </si>
  <si>
    <t>8 BR</t>
  </si>
  <si>
    <t>Heating</t>
  </si>
  <si>
    <t>a. Natural Gas</t>
  </si>
  <si>
    <t>n/a</t>
  </si>
  <si>
    <t>b. LPG/Propane</t>
  </si>
  <si>
    <t>c. Electric</t>
  </si>
  <si>
    <t>Cooking</t>
  </si>
  <si>
    <t>Other Electric/Lighting</t>
  </si>
  <si>
    <t>Air Conditioning</t>
  </si>
  <si>
    <t>No Allowance</t>
  </si>
  <si>
    <t>Water Htg.</t>
  </si>
  <si>
    <t>Trash Collection</t>
  </si>
  <si>
    <t>Range/Microwave</t>
  </si>
  <si>
    <t>Refrigerator</t>
  </si>
  <si>
    <t>b. Bottled Gas</t>
  </si>
  <si>
    <t>Occupied</t>
  </si>
  <si>
    <t>Included in Rent</t>
  </si>
  <si>
    <t>Water Heating</t>
  </si>
  <si>
    <t>Natural Gas</t>
  </si>
  <si>
    <t>Propane</t>
  </si>
  <si>
    <t>In a building with 3 or 4 units</t>
  </si>
  <si>
    <t>Present on Property
Y/N</t>
  </si>
  <si>
    <t>Standard Common Area Deduction</t>
  </si>
  <si>
    <t>Total Exemptions</t>
  </si>
  <si>
    <t>Final Common Area Deduction</t>
  </si>
  <si>
    <t>Final Common Area Deductions</t>
  </si>
  <si>
    <t>Step 1</t>
  </si>
  <si>
    <t>Step 3</t>
  </si>
  <si>
    <t>Step 4</t>
  </si>
  <si>
    <t>Step 2</t>
  </si>
  <si>
    <t>Percentage</t>
  </si>
  <si>
    <t>Trash</t>
  </si>
  <si>
    <t>Proposed Utility Adjustment Amount</t>
  </si>
  <si>
    <r>
      <t xml:space="preserve">SCC Water Allowance
</t>
    </r>
    <r>
      <rPr>
        <i/>
        <sz val="12"/>
        <color theme="0"/>
        <rFont val="Calibri"/>
        <family val="2"/>
        <scheme val="minor"/>
      </rPr>
      <t>Based on SCC bedrooms</t>
    </r>
  </si>
  <si>
    <t xml:space="preserve"> Water - Calculation of Utility Charge Per Room</t>
  </si>
  <si>
    <t>Utilities (July 1, 2023 - June 30, 2024)</t>
  </si>
  <si>
    <t xml:space="preserve"> Sewer - Calculation of Utility Charge Per Room</t>
  </si>
  <si>
    <t>Water Charges minus Common Area Deduction</t>
  </si>
  <si>
    <t>Sewer Charges minus Common Area Deduction</t>
  </si>
  <si>
    <t xml:space="preserve"> Trash - Calculation of Utility Charge Per Room</t>
  </si>
  <si>
    <t>Trash Charges</t>
  </si>
  <si>
    <t>Trash Charges minus Common Area Deduction</t>
  </si>
  <si>
    <t>Step 3 divided by number of rooms on the property equals the monthly Trash charge per room</t>
  </si>
  <si>
    <t>Step 2 divided by 12 months equals monthly Trash cost</t>
  </si>
  <si>
    <t>Step 3 divided by number of rooms on the property equals the monthly Sewer charge per room</t>
  </si>
  <si>
    <t>Step 2 divided by 12 months equals monthly Sewer cost</t>
  </si>
  <si>
    <t>Step 3 divided by number of rooms on the property equals the monthly Water charge per room</t>
  </si>
  <si>
    <t>Step 2 divided by 12 months equals monthly Water charge</t>
  </si>
  <si>
    <r>
      <t xml:space="preserve">SCC Sewer Allowance
</t>
    </r>
    <r>
      <rPr>
        <i/>
        <sz val="12"/>
        <color theme="0"/>
        <rFont val="Calibri"/>
        <family val="2"/>
        <scheme val="minor"/>
      </rPr>
      <t>Based on SCC bedrooms</t>
    </r>
  </si>
  <si>
    <r>
      <t xml:space="preserve">SCC Trash Allowance
</t>
    </r>
    <r>
      <rPr>
        <i/>
        <sz val="12"/>
        <color theme="0"/>
        <rFont val="Calibri"/>
        <family val="2"/>
        <scheme val="minor"/>
      </rPr>
      <t>Based on SCC bedrooms</t>
    </r>
  </si>
  <si>
    <t>ALL</t>
  </si>
  <si>
    <t>Monthly Utility Adjustment (Maximum)</t>
  </si>
  <si>
    <t>Single rooms (SRO without kitchens)</t>
  </si>
  <si>
    <t>Studios (with kitchen and living/bedroom)</t>
  </si>
  <si>
    <t>One-bedroom units (with kitchen, living room, and one bedroom)</t>
  </si>
  <si>
    <t>Two-bedroom units (with kitchen, living room, and two bedrooms)</t>
  </si>
  <si>
    <t>Three-bedroom units (with kitchen, living room, and three bedrooms)</t>
  </si>
  <si>
    <t xml:space="preserve">Note: Bathrooms and separate dining areas are not counted as rooms for the purposes of the room count. </t>
  </si>
  <si>
    <t>Description of Unit</t>
  </si>
  <si>
    <t>Santa Clara County Utility Allowance</t>
  </si>
  <si>
    <t>Section A: Structures with two to four units</t>
  </si>
  <si>
    <t>Section B: Structures with 5 or more units</t>
  </si>
  <si>
    <t>Section C: Structure housing only one family under one roof</t>
  </si>
  <si>
    <t>City of Mountain View Count of Rooms</t>
  </si>
  <si>
    <t>SRO BR, Section A</t>
  </si>
  <si>
    <t>1 BR, Section A</t>
  </si>
  <si>
    <t>2 BR, Section A</t>
  </si>
  <si>
    <t>3 BR, Section A</t>
  </si>
  <si>
    <t>4 BR, Section A</t>
  </si>
  <si>
    <t>5 BR, Section A</t>
  </si>
  <si>
    <t>SRO BR, Section B</t>
  </si>
  <si>
    <t>1 BR, Section B</t>
  </si>
  <si>
    <t>2 BR, Section B</t>
  </si>
  <si>
    <t>3 BR, Section B</t>
  </si>
  <si>
    <t>4 BR, Section B</t>
  </si>
  <si>
    <t>5 BR, Section B</t>
  </si>
  <si>
    <t>SRO BR, Section C</t>
  </si>
  <si>
    <t>1 BR, Section C</t>
  </si>
  <si>
    <t>2 BR, Section C</t>
  </si>
  <si>
    <t>3 BR, Section C</t>
  </si>
  <si>
    <t>4 BR, Section C</t>
  </si>
  <si>
    <t>5 BR, Section C</t>
  </si>
  <si>
    <t>12 months</t>
  </si>
  <si>
    <t>Total Units on the Property</t>
  </si>
  <si>
    <t>Values for Calculation of Utility Charge Per Room</t>
  </si>
  <si>
    <t>Worksheet 1
Contact Information</t>
  </si>
  <si>
    <t>Worksheet 2
Unit Information</t>
  </si>
  <si>
    <t>Worksheet 2.1
Reference Charts</t>
  </si>
  <si>
    <t>Worksheet 3
Common Areas</t>
  </si>
  <si>
    <t>Worksheet 4
Water, Sewer, Trash</t>
  </si>
  <si>
    <t>One-Time Utility Adjustment Petition 
Worksheet 1 - Contact Information</t>
  </si>
  <si>
    <t>One-Time Utility Adjustment Petition 
Worksheet 2 - Unit Information</t>
  </si>
  <si>
    <t>One-Time Utility Adjustment Petition 
 2.1 - Reference Charts:
City of MV Count of Rooms, 
Santa Clara County Utility Allowance per Bedroom</t>
  </si>
  <si>
    <t>One-Time Utility Adjustment Petition 
Worksheet 3 - Common Area Deductions</t>
  </si>
  <si>
    <t>One-Time Utility Adjustment Petition 
Worksheet 4 - Water, Sewer, Trash Charges between July 1, 2023 and June 30, 2024</t>
  </si>
  <si>
    <t>Unit # 
or Other ID</t>
  </si>
  <si>
    <t>N/A based on utility billing method</t>
  </si>
  <si>
    <t>Living Room?</t>
  </si>
  <si>
    <t xml:space="preserve">Kitchen? </t>
  </si>
  <si>
    <t>Studio BR</t>
  </si>
  <si>
    <t>Studio BR, Section A</t>
  </si>
  <si>
    <t>Studio BR, Section B</t>
  </si>
  <si>
    <t>Studio BR, Section C</t>
  </si>
  <si>
    <r>
      <t xml:space="preserve">Base Rent 
</t>
    </r>
    <r>
      <rPr>
        <i/>
        <sz val="12"/>
        <color theme="0"/>
        <rFont val="Calibri"/>
        <family val="2"/>
        <scheme val="minor"/>
      </rPr>
      <t>(Monthly rent on Oct. 19, 2015 or on move-in date if after Oct. 19, 2015 )
If vacant, leave blank</t>
    </r>
  </si>
  <si>
    <r>
      <t xml:space="preserve">Amount of Last Rent Increase
</t>
    </r>
    <r>
      <rPr>
        <i/>
        <sz val="12"/>
        <color theme="0"/>
        <rFont val="Calibri"/>
        <family val="2"/>
        <scheme val="minor"/>
      </rPr>
      <t>If vacant, leave blank</t>
    </r>
  </si>
  <si>
    <r>
      <t xml:space="preserve">Percent of Last Rent Increase
</t>
    </r>
    <r>
      <rPr>
        <i/>
        <sz val="12"/>
        <color theme="0"/>
        <rFont val="Calibri"/>
        <family val="2"/>
        <scheme val="minor"/>
      </rPr>
      <t>If vacant, leave blank</t>
    </r>
  </si>
  <si>
    <r>
      <t xml:space="preserve">Current Rent
</t>
    </r>
    <r>
      <rPr>
        <i/>
        <sz val="12"/>
        <color theme="0"/>
        <rFont val="Calibri"/>
        <family val="2"/>
        <scheme val="minor"/>
      </rPr>
      <t>If vacant, leave blank</t>
    </r>
  </si>
  <si>
    <r>
      <t xml:space="preserve">How is Water charged for this unit?
</t>
    </r>
    <r>
      <rPr>
        <i/>
        <sz val="12"/>
        <color theme="0"/>
        <rFont val="Calibri"/>
        <family val="2"/>
        <scheme val="minor"/>
      </rPr>
      <t>If vacant, leave blank</t>
    </r>
  </si>
  <si>
    <r>
      <t xml:space="preserve">How is Sewer charged for this unit?
</t>
    </r>
    <r>
      <rPr>
        <i/>
        <sz val="12"/>
        <color theme="0"/>
        <rFont val="Calibri"/>
        <family val="2"/>
        <scheme val="minor"/>
      </rPr>
      <t>If vacant, leave blank</t>
    </r>
  </si>
  <si>
    <r>
      <t xml:space="preserve">How is Trash charged for this unit?
</t>
    </r>
    <r>
      <rPr>
        <i/>
        <sz val="12"/>
        <color theme="0"/>
        <rFont val="Calibri"/>
        <family val="2"/>
        <scheme val="minor"/>
      </rPr>
      <t>If vacant, leave blank</t>
    </r>
  </si>
  <si>
    <r>
      <t xml:space="preserve">Initial Term of Tenancy In Months
</t>
    </r>
    <r>
      <rPr>
        <i/>
        <sz val="12"/>
        <color theme="0"/>
        <rFont val="Calibri"/>
        <family val="2"/>
        <scheme val="minor"/>
      </rPr>
      <t>If vacant, leave blank</t>
    </r>
  </si>
  <si>
    <t>Common laundry facilities</t>
  </si>
  <si>
    <t>Landscaping</t>
  </si>
  <si>
    <t xml:space="preserve">Total City of MV
Utility Adjustment </t>
  </si>
  <si>
    <t xml:space="preserve">Total Santa Clara County
 Utility Adjustment </t>
  </si>
  <si>
    <t>Selected lower of Columns C and D</t>
  </si>
  <si>
    <t>Paid by tenant to landlord/third party (RUBS)</t>
  </si>
  <si>
    <t>Randomization</t>
  </si>
  <si>
    <t>Unique Identifier</t>
  </si>
  <si>
    <t>Sorted Randomization</t>
  </si>
  <si>
    <t>Documentation to Attach</t>
  </si>
  <si>
    <t>N/A</t>
  </si>
  <si>
    <r>
      <t xml:space="preserve">Building Makeup 
</t>
    </r>
    <r>
      <rPr>
        <i/>
        <sz val="12"/>
        <color theme="0"/>
        <rFont val="Calibri"/>
        <family val="2"/>
        <scheme val="minor"/>
      </rPr>
      <t>(For Santa Clara County Calculation)</t>
    </r>
  </si>
  <si>
    <t>How to Fill Each Worksheet</t>
  </si>
  <si>
    <r>
      <t xml:space="preserve">Fill in white cells only. </t>
    </r>
    <r>
      <rPr>
        <sz val="12"/>
        <color theme="1"/>
        <rFont val="Calibri"/>
        <family val="2"/>
        <scheme val="minor"/>
      </rPr>
      <t xml:space="preserve">Complete Worksheet 1 for all units on the property. </t>
    </r>
  </si>
  <si>
    <r>
      <rPr>
        <i/>
        <sz val="12"/>
        <color theme="1"/>
        <rFont val="Calibri"/>
        <family val="2"/>
        <scheme val="minor"/>
      </rPr>
      <t>There is no information to fill for Worksheet 2.1.</t>
    </r>
    <r>
      <rPr>
        <sz val="12"/>
        <color theme="1"/>
        <rFont val="Calibri"/>
        <family val="2"/>
        <scheme val="minor"/>
      </rPr>
      <t xml:space="preserve"> For reference, two charts are displayed: the City of Mountain View Count of Rooms (automatically filled in Worksheet 1, Column H) and the 2024 Santa Clara County Utility Allowance Schedule (Worksheet 1, Column J). </t>
    </r>
  </si>
  <si>
    <t xml:space="preserve"> - Property-wide bills for utilities that are paid by the tenant directly to the landlord or through a third-party billing service (such as RUBS) for the following utilities: water, sewer, trash. Utility Service from July 1, 2023 to June 30, 2024. Include bills that most closely resemble the 12-month period.</t>
  </si>
  <si>
    <r>
      <t xml:space="preserve">Fill in white cells only. </t>
    </r>
    <r>
      <rPr>
        <sz val="12"/>
        <color theme="1"/>
        <rFont val="Calibri"/>
        <family val="2"/>
        <scheme val="minor"/>
      </rPr>
      <t>Fill in information for all units on the property. For Column I, select the option from the dropdown that best describes the makeup of the building that this unit is part of, rather than the number of units on the whole property. Complete Worksheet 2 thoroughly to allow for accurate auto-calculations in later worksheets.</t>
    </r>
  </si>
  <si>
    <r>
      <rPr>
        <b/>
        <i/>
        <sz val="12"/>
        <color theme="1"/>
        <rFont val="Calibri"/>
        <family val="2"/>
        <scheme val="minor"/>
      </rPr>
      <t xml:space="preserve">There is no information to fill for Worksheet 2.1. </t>
    </r>
    <r>
      <rPr>
        <sz val="12"/>
        <color theme="1"/>
        <rFont val="Calibri"/>
        <family val="2"/>
        <scheme val="minor"/>
      </rPr>
      <t>For reference, two charts are displayed. The City of Mountain View Count of Rooms and the 2024 Santa Clara County Utility Allowance Schedule.</t>
    </r>
  </si>
  <si>
    <r>
      <t xml:space="preserve">Fill in white cells only. </t>
    </r>
    <r>
      <rPr>
        <sz val="12"/>
        <color theme="1"/>
        <rFont val="Calibri"/>
        <family val="2"/>
        <scheme val="minor"/>
      </rPr>
      <t>The common area deduction for all properties is presumed to be twenty percent (20%). However, you may request a lower common area deduction by showing that the common areas do not include one or more of the amenities listed below. A minimum standard 5% deduction will be applied to all properties.</t>
    </r>
  </si>
  <si>
    <t xml:space="preserve"> - Evidence of pool, landscaping, common laundry facilities, or absence of. Examples include pictures of amenities, floor plans, satellite images.</t>
  </si>
  <si>
    <r>
      <t xml:space="preserve">Water Charges
</t>
    </r>
    <r>
      <rPr>
        <sz val="12"/>
        <color theme="1"/>
        <rFont val="Calibri"/>
        <family val="2"/>
        <scheme val="minor"/>
      </rPr>
      <t>(Totals from Worksheet 4 fill automatically.)</t>
    </r>
  </si>
  <si>
    <r>
      <t xml:space="preserve">Sewer Charges
</t>
    </r>
    <r>
      <rPr>
        <sz val="12"/>
        <color theme="1"/>
        <rFont val="Calibri"/>
        <family val="2"/>
        <scheme val="minor"/>
      </rPr>
      <t>(Totals from Worksheet 4 fill automatically.)</t>
    </r>
  </si>
  <si>
    <r>
      <rPr>
        <i/>
        <sz val="12"/>
        <color theme="1"/>
        <rFont val="Calibri"/>
        <family val="2"/>
        <scheme val="minor"/>
      </rPr>
      <t>Trash Charges</t>
    </r>
    <r>
      <rPr>
        <sz val="12"/>
        <color theme="1"/>
        <rFont val="Calibri"/>
        <family val="2"/>
        <scheme val="minor"/>
      </rPr>
      <t xml:space="preserve">
(Totals from Worksheet 4 fill automatically.)</t>
    </r>
  </si>
  <si>
    <r>
      <t xml:space="preserve">Common Area Deduction
</t>
    </r>
    <r>
      <rPr>
        <sz val="12"/>
        <color theme="1"/>
        <rFont val="Calibri"/>
        <family val="2"/>
        <scheme val="minor"/>
      </rPr>
      <t>(Totals from Worksheet 3 fill automatically.)</t>
    </r>
  </si>
  <si>
    <r>
      <t xml:space="preserve">Number of rooms on the property
</t>
    </r>
    <r>
      <rPr>
        <sz val="12"/>
        <color theme="1"/>
        <rFont val="Calibri"/>
        <family val="2"/>
        <scheme val="minor"/>
      </rPr>
      <t>(Totals from Worksheet 2 fill automatically.)</t>
    </r>
  </si>
  <si>
    <r>
      <t xml:space="preserve">Move-in Date
M/D/YYYY
</t>
    </r>
    <r>
      <rPr>
        <i/>
        <sz val="12"/>
        <color theme="0"/>
        <rFont val="Calibri"/>
        <family val="2"/>
        <scheme val="minor"/>
      </rPr>
      <t>If vacant, leave blank</t>
    </r>
  </si>
  <si>
    <t>Name of Primary Tenant on the 
Unit’s Rental Agreement</t>
  </si>
  <si>
    <t xml:space="preserve"> Complete Worksheet 3 to determine the final Common Area Deduction. The common area deduction reduces the amount of utility charges attributed to tenants in the One-Time Utility Adjustment Petition in order to account for the utilities used to light, heat, or water non-private areas of the property. The common area deduction for all properties is presumed to be twenty percent (20%). However, you may request a lower common area deduction by showing that the common areas do not include one or more of the amenities listed below. A minimum standard 5% deduction will be applied to all properties.</t>
  </si>
  <si>
    <r>
      <t xml:space="preserve">Email for Tenant 
</t>
    </r>
    <r>
      <rPr>
        <i/>
        <sz val="12"/>
        <color theme="0"/>
        <rFont val="Calibri"/>
        <family val="2"/>
        <scheme val="minor"/>
      </rPr>
      <t>(if known)</t>
    </r>
  </si>
  <si>
    <r>
      <t xml:space="preserve">Phone Number for Tenant 
</t>
    </r>
    <r>
      <rPr>
        <i/>
        <sz val="12"/>
        <color theme="0"/>
        <rFont val="Calibri"/>
        <family val="2"/>
        <scheme val="minor"/>
      </rPr>
      <t>(if known)</t>
    </r>
  </si>
  <si>
    <r>
      <rPr>
        <b/>
        <i/>
        <sz val="12"/>
        <rFont val="Calibri"/>
        <family val="2"/>
        <scheme val="minor"/>
      </rPr>
      <t>Should I submit the Standard Workbook?</t>
    </r>
    <r>
      <rPr>
        <sz val="12"/>
        <rFont val="Calibri"/>
        <family val="2"/>
        <scheme val="minor"/>
      </rPr>
      <t xml:space="preserve">
The utilities being considered in this petition for fully covered CSFRA properties are water, sewer, trash, gas and electric. Other housing services such as internet, cable, parking, are not relevant to this petition. You should submit the Standard Workbook if the following is true:
- At least one of these utilities is paid by the tenant directly to the landlord or through a third-party billing service (such as RUBS) separately from rent: water, sewer, trash
AND
- All of these utilities (PG&amp;E) are submetered and/or included in rent: gas and electric</t>
    </r>
  </si>
  <si>
    <t>Complete Worksheet 4 to calculate the total property-wide utility charges paid by tenants directly to the landlord or through a third-party billing service (such as RUBS) for services provided between July 1, 2023 and June 30, 2024. Include the charges for water, sewer, and/or trash as applicable.</t>
  </si>
  <si>
    <t>Worksheet 5
Utilities Total</t>
  </si>
  <si>
    <r>
      <rPr>
        <i/>
        <sz val="12"/>
        <color theme="1"/>
        <rFont val="Calibri"/>
        <family val="2"/>
        <scheme val="minor"/>
      </rPr>
      <t xml:space="preserve">There is no information to fill for Worksheet 5. </t>
    </r>
    <r>
      <rPr>
        <sz val="12"/>
        <color theme="1"/>
        <rFont val="Calibri"/>
        <family val="2"/>
        <scheme val="minor"/>
      </rPr>
      <t>The totals from the utility bills in Worksheet 4 are used to automatically calculate the Utility Charge Per Room for each applicable utility.</t>
    </r>
  </si>
  <si>
    <t>Worksheet 6
Per Unit Calculation</t>
  </si>
  <si>
    <r>
      <rPr>
        <i/>
        <sz val="12"/>
        <color theme="1"/>
        <rFont val="Calibri"/>
        <family val="2"/>
        <scheme val="minor"/>
      </rPr>
      <t>There is no information to fill for Worksheet 6.</t>
    </r>
    <r>
      <rPr>
        <sz val="12"/>
        <color theme="1"/>
        <rFont val="Calibri"/>
        <family val="2"/>
        <scheme val="minor"/>
      </rPr>
      <t xml:space="preserve"> This worksheet calculates the Total City of MV Utility Adjustment per unit and the Total Santa Clara County Utility Adjustment per unit.</t>
    </r>
  </si>
  <si>
    <t>Worksheet 7
Per Unit Allowance</t>
  </si>
  <si>
    <t>Complete Worksheet 8 by entering utility adjustment amount that you propose to apply to each unit. The unit rent information will fill automatically from Worksheet 2 and the maximum allowed One-Time Utility Adjustment from Worksheet 7.</t>
  </si>
  <si>
    <r>
      <t>Fill in white cells only</t>
    </r>
    <r>
      <rPr>
        <sz val="12"/>
        <color theme="1"/>
        <rFont val="Calibri"/>
        <family val="2"/>
        <scheme val="minor"/>
      </rPr>
      <t>. Complete Worksheet 4 to calculate the total property-wide utility charges paid by tenants directly to the landlord or through a third-party billing service (such as RUBS) for services provided between July 1, 2023 and June 30, 2024. Include the charges for</t>
    </r>
    <r>
      <rPr>
        <u/>
        <sz val="12"/>
        <color theme="1"/>
        <rFont val="Calibri"/>
        <family val="2"/>
        <scheme val="minor"/>
      </rPr>
      <t xml:space="preserve"> water, sewer, and/or trash</t>
    </r>
    <r>
      <rPr>
        <sz val="12"/>
        <color theme="1"/>
        <rFont val="Calibri"/>
        <family val="2"/>
        <scheme val="minor"/>
      </rPr>
      <t xml:space="preserve"> as applicable.</t>
    </r>
  </si>
  <si>
    <t>One-Time Utility Adjustment Petition 
Worksheet 5 - Utility Bill Totals</t>
  </si>
  <si>
    <r>
      <t>Worksheet 5 fills automatically.</t>
    </r>
    <r>
      <rPr>
        <sz val="12"/>
        <color theme="1"/>
        <rFont val="Calibri"/>
        <family val="2"/>
        <scheme val="minor"/>
      </rPr>
      <t xml:space="preserve"> The totals from the utility bills in Worksheet 4 are used to automatically calculate the Utility Charge Per Room for each applicable utility.</t>
    </r>
  </si>
  <si>
    <t>One-Time Utility Adjustment Petition 
Worksheet 6 - Per Unit Calculation</t>
  </si>
  <si>
    <r>
      <t xml:space="preserve">Worksheet 6 fills automatically. </t>
    </r>
    <r>
      <rPr>
        <sz val="12"/>
        <color theme="1"/>
        <rFont val="Calibri"/>
        <family val="2"/>
        <scheme val="minor"/>
      </rPr>
      <t>This worksheet calculates the Total City of MV Utility Adjustment per unit and the Total Santa Clara County Utility Adjustment per unit.</t>
    </r>
  </si>
  <si>
    <r>
      <t xml:space="preserve">City of MV Water Allowance
</t>
    </r>
    <r>
      <rPr>
        <i/>
        <sz val="12"/>
        <color theme="0"/>
        <rFont val="Calibri"/>
        <family val="2"/>
        <scheme val="minor"/>
      </rPr>
      <t>Water Charge per room from Worksheet 5 multiplied by Column D</t>
    </r>
  </si>
  <si>
    <r>
      <t xml:space="preserve">City of MV Sewer Allowance
</t>
    </r>
    <r>
      <rPr>
        <i/>
        <sz val="12"/>
        <color theme="0"/>
        <rFont val="Calibri"/>
        <family val="2"/>
        <scheme val="minor"/>
      </rPr>
      <t>Sewer Charge per room from Worksheet 5 multiplied by Column D</t>
    </r>
  </si>
  <si>
    <r>
      <t xml:space="preserve">City of MV Trash Allowance
</t>
    </r>
    <r>
      <rPr>
        <i/>
        <sz val="12"/>
        <color theme="0"/>
        <rFont val="Calibri"/>
        <family val="2"/>
        <scheme val="minor"/>
      </rPr>
      <t>Trash Charge per room from Worksheet 5 multiplied by Column D</t>
    </r>
  </si>
  <si>
    <r>
      <t xml:space="preserve">Total City of MV
Utility Adjustment 
</t>
    </r>
    <r>
      <rPr>
        <i/>
        <sz val="12"/>
        <color theme="0"/>
        <rFont val="Calibri"/>
        <family val="2"/>
        <scheme val="minor"/>
      </rPr>
      <t>Totals per unit from Worksheet 6</t>
    </r>
  </si>
  <si>
    <r>
      <t xml:space="preserve">Total Santa Clara County
 Utility Adjustment 
</t>
    </r>
    <r>
      <rPr>
        <i/>
        <sz val="12"/>
        <color theme="0"/>
        <rFont val="Calibri"/>
        <family val="2"/>
        <scheme val="minor"/>
      </rPr>
      <t>Totals per unit from Worksheet 6</t>
    </r>
  </si>
  <si>
    <t>One-Time Utility Adjustment Petition 
Worksheet 8 - Proposed Utility Adjustment</t>
  </si>
  <si>
    <t>One-Time Utility Adjustment Petition 
Standard Workbook - Instructions</t>
  </si>
  <si>
    <t>One-Time Utility Adjustment Petition 
Worksheet 7 - Per Unit Allowance</t>
  </si>
  <si>
    <r>
      <t xml:space="preserve">Date of Last Rent Increase
M/D/YYYY
</t>
    </r>
    <r>
      <rPr>
        <i/>
        <sz val="12"/>
        <color theme="0"/>
        <rFont val="Calibri"/>
        <family val="2"/>
        <scheme val="minor"/>
      </rPr>
      <t>If vacant, leave blank</t>
    </r>
    <r>
      <rPr>
        <b/>
        <sz val="12"/>
        <color theme="0"/>
        <rFont val="Calibri"/>
        <family val="2"/>
        <scheme val="minor"/>
      </rPr>
      <t xml:space="preserve">
</t>
    </r>
    <r>
      <rPr>
        <i/>
        <sz val="12"/>
        <color theme="0"/>
        <rFont val="Calibri"/>
        <family val="2"/>
        <scheme val="minor"/>
      </rPr>
      <t>If no increase, enter move-in date</t>
    </r>
  </si>
  <si>
    <t xml:space="preserve"> -Evidence of utilities as part of rent. Examples include one rental agreement stating utilities are part of rent.
- Evidence of submeters. Examples include pictures of submeters or copies of individual bills.
- Evidence of the per unit room count (if available). Examples include floor plans. If evidence of room count is not available, you may self-certify on the Petition Form.</t>
  </si>
  <si>
    <t>Final Adjustment
 (3.2% CPI increase added)</t>
  </si>
  <si>
    <r>
      <t xml:space="preserve">Worksheet 7 fills automatically. </t>
    </r>
    <r>
      <rPr>
        <sz val="12"/>
        <color theme="1"/>
        <rFont val="Calibri"/>
        <family val="2"/>
        <scheme val="minor"/>
      </rPr>
      <t>Shown here are the Total City of Mountain View Utility Adjustment per unit and the Total Santa Clara County Utility Adjustment per unit. The lesser of these two values must be used as the unadjusted One-Time Utility Adjustment per unit. From that number, an increase of 3.2% is added based on the CPI. The Final Adjustment (Column F) is the maximum amount allowed for the One-Time Utility Adjustment per unit.</t>
    </r>
  </si>
  <si>
    <r>
      <rPr>
        <i/>
        <sz val="12"/>
        <color theme="1"/>
        <rFont val="Calibri"/>
        <family val="2"/>
        <scheme val="minor"/>
      </rPr>
      <t>There is no information to fill for Worksheet 7</t>
    </r>
    <r>
      <rPr>
        <sz val="12"/>
        <color theme="1"/>
        <rFont val="Calibri"/>
        <family val="2"/>
        <scheme val="minor"/>
      </rPr>
      <t>. This worksheet shows the Total City of MV Utility Adjustment per unit and the Total Santa Clara County Utility Adjustment per unit. The lesser of these two values must be used as the unadjusted One-Time Utility Adjustment per unit. From that number, an increase of 3.2% is added based on the CPI. The Final Adjustment (Column F) is the maximum amount allowed for the One-Time Utility Adjustment per unit.</t>
    </r>
  </si>
  <si>
    <t xml:space="preserve">This workbook is part of the One-Time Utility Adjustment Petition. There is certain information that landlords must fill, in white cells only. Parts of this workbook are automatically filled based on information that the landlord previously entered. Cells that are green or gray are automatically populated or calculated. Information should be entered completely and in sequential order of the worksheets, to allow for accurate automatic calculations in later worksheets. If you need assistance with this workbook or are uncertain about which workbook applies to your property, please contact the Rent Stabilization Division. </t>
  </si>
  <si>
    <t>Complete Worksheet 1 for all units on the property. Although a Utility Adjustment may not be applicable for each rental unit, information on all CSFRA fully covered rental units on the property is required.</t>
  </si>
  <si>
    <t>Complete Worksheet 2 for all units on the property. Although a Utility Adjustment may not be applicable for each rental unit, information on all CSFRA fully covered rental units on the property is required. For units that are vacant, do not enter data after Column K. For Column I, select the option from the dropdown that best describes the makeup of the building that this unit is part of, rather than the number of units on the whole property. This is needed to automatically identify the relevant values in the Santa Clara County Utility Allowance Schedule (see 2.1 Reference Charts). Complete Worksheet 2 thoroughly to allow for accurate automatic calculations in later worksheets.</t>
  </si>
  <si>
    <t>Worksheet 8
Proposed Adjustment</t>
  </si>
  <si>
    <t xml:space="preserve"> Ex: June-August Property Water Bill</t>
  </si>
  <si>
    <t>Revised 2024.10.08</t>
  </si>
  <si>
    <r>
      <t xml:space="preserve">Fill in white cells only. </t>
    </r>
    <r>
      <rPr>
        <sz val="12"/>
        <color theme="1"/>
        <rFont val="Calibri"/>
        <family val="2"/>
        <scheme val="minor"/>
      </rPr>
      <t>Enter the utility adjustment amount that you propose to apply to each unit (Column E). If you are choosing not to give a utility adjustment to a unit, enter zero in Column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</si>
</sst>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4" x14ac:knownFonts="1">
    <font>
      <sz val="11"/>
      <color theme="1"/>
      <name val="Calibri"/>
      <family val="2"/>
      <scheme val="minor"/>
    </font>
    <font>
      <sz val="11"/>
      <color theme="1"/>
      <name val="Arial"/>
      <family val="2"/>
    </font>
    <font>
      <sz val="12"/>
      <color theme="1"/>
      <name val="Arial"/>
      <family val="2"/>
    </font>
    <font>
      <sz val="11"/>
      <color theme="1"/>
      <name val="Calibri"/>
      <family val="2"/>
      <scheme val="minor"/>
    </font>
    <font>
      <b/>
      <sz val="14"/>
      <color theme="0"/>
      <name val="Arial"/>
      <family val="2"/>
    </font>
    <font>
      <sz val="12"/>
      <color theme="1"/>
      <name val="Calibri"/>
      <family val="2"/>
      <scheme val="minor"/>
    </font>
    <font>
      <sz val="12"/>
      <color theme="0"/>
      <name val="Calibri"/>
      <family val="2"/>
      <scheme val="minor"/>
    </font>
    <font>
      <b/>
      <sz val="11"/>
      <color theme="1"/>
      <name val="Calibri"/>
      <family val="2"/>
      <scheme val="minor"/>
    </font>
    <font>
      <b/>
      <sz val="14"/>
      <color theme="0"/>
      <name val="Calibri"/>
      <family val="2"/>
      <scheme val="minor"/>
    </font>
    <font>
      <sz val="8"/>
      <color theme="0"/>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sz val="12"/>
      <name val="Calibri"/>
      <family val="2"/>
      <scheme val="minor"/>
    </font>
    <font>
      <u/>
      <sz val="12"/>
      <color theme="1"/>
      <name val="Calibri"/>
      <family val="2"/>
      <scheme val="minor"/>
    </font>
    <font>
      <sz val="11"/>
      <color theme="1"/>
      <name val="Times New Roman"/>
      <family val="1"/>
    </font>
    <font>
      <b/>
      <sz val="11"/>
      <color rgb="FF000000"/>
      <name val="Calibri"/>
      <family val="2"/>
      <scheme val="minor"/>
    </font>
    <font>
      <b/>
      <sz val="11"/>
      <color theme="1"/>
      <name val="Times New Roman"/>
      <family val="1"/>
    </font>
    <font>
      <i/>
      <sz val="12"/>
      <color theme="0"/>
      <name val="Calibri"/>
      <family val="2"/>
      <scheme val="minor"/>
    </font>
    <font>
      <b/>
      <i/>
      <sz val="12"/>
      <color theme="0"/>
      <name val="Calibri"/>
      <family val="2"/>
      <scheme val="minor"/>
    </font>
    <font>
      <i/>
      <sz val="11"/>
      <color theme="1"/>
      <name val="Calibri"/>
      <family val="2"/>
      <scheme val="minor"/>
    </font>
    <font>
      <b/>
      <i/>
      <sz val="12"/>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s>
  <borders count="5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364">
    <xf numFmtId="0" fontId="0" fillId="0" borderId="0" xfId="0"/>
    <xf numFmtId="0" fontId="1" fillId="0" borderId="0" xfId="0" applyFont="1"/>
    <xf numFmtId="0" fontId="2" fillId="0" borderId="0" xfId="0" applyFont="1"/>
    <xf numFmtId="0" fontId="1" fillId="0" borderId="0" xfId="0" applyFont="1" applyAlignment="1">
      <alignment horizontal="center"/>
    </xf>
    <xf numFmtId="0" fontId="0" fillId="3" borderId="18" xfId="0" applyFill="1" applyBorder="1"/>
    <xf numFmtId="0" fontId="0" fillId="3" borderId="21" xfId="0" applyFill="1" applyBorder="1"/>
    <xf numFmtId="0" fontId="5" fillId="0" borderId="0" xfId="0" applyFont="1"/>
    <xf numFmtId="0" fontId="1" fillId="0" borderId="0" xfId="0" applyFont="1" applyAlignment="1">
      <alignment horizontal="right"/>
    </xf>
    <xf numFmtId="0" fontId="5" fillId="3" borderId="18" xfId="0" applyFont="1" applyFill="1" applyBorder="1" applyAlignment="1">
      <alignment horizontal="center"/>
    </xf>
    <xf numFmtId="0" fontId="5" fillId="3" borderId="21" xfId="0" applyFont="1" applyFill="1" applyBorder="1" applyAlignment="1">
      <alignment horizontal="center"/>
    </xf>
    <xf numFmtId="0" fontId="5" fillId="0" borderId="8" xfId="0" applyFont="1" applyBorder="1" applyAlignment="1" applyProtection="1">
      <alignment horizontal="center"/>
      <protection locked="0"/>
    </xf>
    <xf numFmtId="0" fontId="5" fillId="3" borderId="22" xfId="0" applyFont="1" applyFill="1" applyBorder="1" applyAlignment="1">
      <alignment horizontal="center"/>
    </xf>
    <xf numFmtId="14" fontId="5" fillId="0" borderId="9" xfId="0" applyNumberFormat="1" applyFont="1" applyBorder="1" applyAlignment="1" applyProtection="1">
      <alignment horizontal="center"/>
      <protection locked="0"/>
    </xf>
    <xf numFmtId="44" fontId="5" fillId="0" borderId="9" xfId="1" applyFont="1" applyBorder="1" applyAlignment="1" applyProtection="1">
      <alignment horizontal="right"/>
      <protection locked="0"/>
    </xf>
    <xf numFmtId="10" fontId="5" fillId="0" borderId="9" xfId="2" applyNumberFormat="1" applyFont="1" applyBorder="1" applyAlignment="1" applyProtection="1">
      <alignment horizontal="right"/>
      <protection locked="0"/>
    </xf>
    <xf numFmtId="14" fontId="5" fillId="0" borderId="32" xfId="0" applyNumberFormat="1" applyFont="1" applyBorder="1" applyAlignment="1" applyProtection="1">
      <alignment horizontal="center"/>
      <protection locked="0"/>
    </xf>
    <xf numFmtId="44" fontId="5" fillId="0" borderId="32" xfId="1" applyFont="1" applyBorder="1" applyAlignment="1" applyProtection="1">
      <alignment horizontal="right"/>
      <protection locked="0"/>
    </xf>
    <xf numFmtId="10" fontId="5" fillId="0" borderId="32" xfId="2" applyNumberFormat="1" applyFont="1" applyBorder="1" applyAlignment="1" applyProtection="1">
      <alignment horizontal="right"/>
      <protection locked="0"/>
    </xf>
    <xf numFmtId="44" fontId="5" fillId="0" borderId="7" xfId="1" applyFont="1" applyBorder="1" applyAlignment="1" applyProtection="1">
      <alignment horizontal="right"/>
      <protection locked="0"/>
    </xf>
    <xf numFmtId="44" fontId="5" fillId="0" borderId="4" xfId="1" applyFont="1" applyBorder="1" applyAlignment="1" applyProtection="1">
      <alignment horizontal="right"/>
      <protection locked="0"/>
    </xf>
    <xf numFmtId="0" fontId="0" fillId="3" borderId="22" xfId="0" applyFill="1" applyBorder="1"/>
    <xf numFmtId="0" fontId="13" fillId="3" borderId="29" xfId="0" applyFont="1" applyFill="1" applyBorder="1" applyAlignment="1">
      <alignment horizontal="center" vertical="center" wrapText="1"/>
    </xf>
    <xf numFmtId="0" fontId="13" fillId="3" borderId="17" xfId="0" applyFont="1" applyFill="1" applyBorder="1" applyAlignment="1">
      <alignment horizontal="center" vertical="center" wrapText="1"/>
    </xf>
    <xf numFmtId="44" fontId="5" fillId="0" borderId="38" xfId="1" applyFont="1" applyBorder="1" applyAlignment="1" applyProtection="1">
      <alignment horizontal="right"/>
      <protection locked="0"/>
    </xf>
    <xf numFmtId="44" fontId="5" fillId="0" borderId="39" xfId="1" applyFont="1" applyBorder="1" applyAlignment="1" applyProtection="1">
      <alignment horizontal="right"/>
      <protection locked="0"/>
    </xf>
    <xf numFmtId="49" fontId="5" fillId="0" borderId="2" xfId="1" applyNumberFormat="1" applyFont="1" applyFill="1" applyBorder="1" applyAlignment="1" applyProtection="1">
      <alignment vertical="center" wrapText="1"/>
      <protection locked="0"/>
    </xf>
    <xf numFmtId="0" fontId="13" fillId="3" borderId="40"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right" vertical="center" wrapText="1"/>
    </xf>
    <xf numFmtId="0" fontId="0" fillId="2" borderId="4" xfId="0" applyFill="1" applyBorder="1" applyAlignment="1">
      <alignment horizontal="right" vertical="center" wrapText="1"/>
    </xf>
    <xf numFmtId="0" fontId="0" fillId="2" borderId="2" xfId="0" applyFill="1" applyBorder="1" applyAlignment="1">
      <alignment horizontal="left" vertical="center" wrapText="1" indent="1"/>
    </xf>
    <xf numFmtId="0" fontId="0" fillId="2" borderId="4" xfId="0" applyFill="1" applyBorder="1" applyAlignment="1">
      <alignment horizontal="left" vertical="center" wrapText="1" indent="1"/>
    </xf>
    <xf numFmtId="0" fontId="0" fillId="2" borderId="6" xfId="0" applyFill="1" applyBorder="1" applyAlignment="1">
      <alignment horizontal="right" vertical="center" wrapText="1"/>
    </xf>
    <xf numFmtId="0" fontId="0" fillId="2" borderId="7" xfId="0" applyFill="1" applyBorder="1" applyAlignment="1">
      <alignment horizontal="right" vertical="center" wrapText="1"/>
    </xf>
    <xf numFmtId="0" fontId="17" fillId="6" borderId="2" xfId="0" applyFont="1" applyFill="1" applyBorder="1" applyAlignment="1">
      <alignment horizontal="left" vertical="center" wrapText="1"/>
    </xf>
    <xf numFmtId="49" fontId="5" fillId="0" borderId="27" xfId="1" applyNumberFormat="1" applyFont="1" applyFill="1" applyBorder="1" applyAlignment="1" applyProtection="1">
      <alignment vertical="center" wrapText="1"/>
      <protection locked="0"/>
    </xf>
    <xf numFmtId="44" fontId="13" fillId="4" borderId="12" xfId="1" applyFont="1" applyFill="1" applyBorder="1" applyAlignment="1">
      <alignment vertical="center" wrapText="1"/>
    </xf>
    <xf numFmtId="0" fontId="13" fillId="0" borderId="0" xfId="0" applyFont="1" applyAlignment="1">
      <alignment vertical="center" wrapText="1"/>
    </xf>
    <xf numFmtId="0" fontId="21" fillId="3" borderId="0" xfId="0" applyFont="1" applyFill="1" applyAlignment="1">
      <alignment horizontal="left"/>
    </xf>
    <xf numFmtId="0" fontId="0" fillId="3" borderId="20" xfId="0" applyFill="1" applyBorder="1"/>
    <xf numFmtId="0" fontId="0" fillId="3" borderId="12" xfId="0" applyFill="1" applyBorder="1"/>
    <xf numFmtId="0" fontId="0" fillId="2" borderId="0" xfId="0" applyFill="1" applyAlignment="1">
      <alignment horizontal="right" vertical="center" wrapText="1"/>
    </xf>
    <xf numFmtId="0" fontId="0" fillId="2" borderId="0" xfId="0" applyFill="1"/>
    <xf numFmtId="0" fontId="0" fillId="0" borderId="0" xfId="0" applyAlignment="1">
      <alignment horizontal="center"/>
    </xf>
    <xf numFmtId="0" fontId="17" fillId="6"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2" fillId="0" borderId="0" xfId="0" applyFont="1"/>
    <xf numFmtId="0" fontId="5" fillId="3" borderId="18" xfId="0" applyFont="1" applyFill="1" applyBorder="1"/>
    <xf numFmtId="0" fontId="5" fillId="3" borderId="21" xfId="0" applyFont="1" applyFill="1" applyBorder="1"/>
    <xf numFmtId="0" fontId="5" fillId="3" borderId="22" xfId="0" applyFont="1" applyFill="1" applyBorder="1"/>
    <xf numFmtId="0" fontId="13" fillId="3" borderId="23" xfId="0" applyFont="1" applyFill="1" applyBorder="1" applyAlignment="1">
      <alignment horizontal="center" vertical="top" wrapText="1"/>
    </xf>
    <xf numFmtId="9" fontId="13" fillId="4" borderId="24" xfId="1" applyNumberFormat="1" applyFont="1" applyFill="1" applyBorder="1" applyAlignment="1" applyProtection="1">
      <alignment vertical="center" wrapText="1"/>
    </xf>
    <xf numFmtId="0" fontId="5" fillId="7" borderId="5" xfId="0" applyFont="1" applyFill="1" applyBorder="1" applyAlignment="1">
      <alignment vertical="center" wrapText="1"/>
    </xf>
    <xf numFmtId="9" fontId="10" fillId="4" borderId="7" xfId="2" applyFont="1" applyFill="1" applyBorder="1" applyAlignment="1" applyProtection="1">
      <alignment vertical="center" wrapText="1"/>
    </xf>
    <xf numFmtId="49" fontId="13" fillId="0" borderId="0" xfId="0" applyNumberFormat="1" applyFont="1" applyAlignment="1">
      <alignment horizontal="left" vertical="center"/>
    </xf>
    <xf numFmtId="0" fontId="5" fillId="0" borderId="0" xfId="0" applyFont="1" applyAlignment="1">
      <alignment vertical="center" wrapText="1"/>
    </xf>
    <xf numFmtId="0" fontId="11" fillId="0" borderId="0" xfId="0" applyFont="1" applyAlignment="1">
      <alignment horizontal="left" vertical="center" wrapText="1"/>
    </xf>
    <xf numFmtId="0" fontId="13" fillId="3" borderId="23" xfId="0" applyFont="1" applyFill="1" applyBorder="1" applyAlignment="1">
      <alignment horizontal="left" vertical="center" wrapText="1"/>
    </xf>
    <xf numFmtId="0" fontId="13" fillId="3" borderId="0" xfId="0" applyFont="1" applyFill="1" applyAlignment="1">
      <alignment horizontal="left" vertical="center" wrapText="1"/>
    </xf>
    <xf numFmtId="0" fontId="15" fillId="3" borderId="0" xfId="0" applyFont="1" applyFill="1" applyAlignment="1">
      <alignment horizontal="left" vertical="center" wrapText="1"/>
    </xf>
    <xf numFmtId="0" fontId="13" fillId="3" borderId="9" xfId="0" applyFont="1" applyFill="1" applyBorder="1" applyAlignment="1">
      <alignment horizontal="center" vertical="center" wrapText="1"/>
    </xf>
    <xf numFmtId="0" fontId="5" fillId="7" borderId="31" xfId="0" applyFont="1" applyFill="1" applyBorder="1" applyAlignment="1">
      <alignment vertical="center" wrapText="1"/>
    </xf>
    <xf numFmtId="0" fontId="11" fillId="7" borderId="2" xfId="0" applyFont="1" applyFill="1" applyBorder="1" applyAlignment="1">
      <alignment horizontal="left" vertical="center" wrapText="1"/>
    </xf>
    <xf numFmtId="9" fontId="5" fillId="7" borderId="4" xfId="2" applyFont="1" applyFill="1" applyBorder="1" applyAlignment="1" applyProtection="1">
      <alignment vertical="center" wrapText="1"/>
    </xf>
    <xf numFmtId="0" fontId="11" fillId="7" borderId="2" xfId="0" applyFont="1" applyFill="1" applyBorder="1" applyAlignment="1">
      <alignment vertical="center" wrapText="1"/>
    </xf>
    <xf numFmtId="0" fontId="5" fillId="7" borderId="34" xfId="0" applyFont="1" applyFill="1" applyBorder="1" applyAlignment="1">
      <alignment vertical="center" wrapText="1"/>
    </xf>
    <xf numFmtId="0" fontId="11" fillId="7" borderId="27" xfId="0" applyFont="1" applyFill="1" applyBorder="1" applyAlignment="1">
      <alignment vertical="center" wrapText="1"/>
    </xf>
    <xf numFmtId="9" fontId="5" fillId="7" borderId="28" xfId="2" applyFont="1" applyFill="1" applyBorder="1" applyAlignment="1" applyProtection="1">
      <alignment vertical="center" wrapText="1"/>
    </xf>
    <xf numFmtId="0" fontId="13" fillId="3" borderId="26" xfId="0" applyFont="1" applyFill="1" applyBorder="1" applyAlignment="1">
      <alignment vertical="center" wrapText="1"/>
    </xf>
    <xf numFmtId="44" fontId="10" fillId="3" borderId="26" xfId="1" applyFont="1" applyFill="1" applyBorder="1" applyAlignment="1" applyProtection="1">
      <alignment horizontal="center" vertical="center" wrapText="1"/>
    </xf>
    <xf numFmtId="9" fontId="10" fillId="4" borderId="1" xfId="1" applyNumberFormat="1" applyFont="1" applyFill="1" applyBorder="1" applyAlignment="1" applyProtection="1">
      <alignment horizontal="right" vertical="center" wrapText="1"/>
    </xf>
    <xf numFmtId="0" fontId="5" fillId="7" borderId="33" xfId="0" applyFont="1" applyFill="1" applyBorder="1" applyAlignment="1">
      <alignment vertical="center" wrapText="1"/>
    </xf>
    <xf numFmtId="9" fontId="5" fillId="4" borderId="10" xfId="2" applyFont="1" applyFill="1" applyBorder="1" applyAlignment="1" applyProtection="1">
      <alignment vertical="center" wrapText="1"/>
    </xf>
    <xf numFmtId="9" fontId="5" fillId="4" borderId="4" xfId="2" applyFont="1" applyFill="1" applyBorder="1" applyAlignment="1" applyProtection="1">
      <alignment vertical="center" wrapText="1"/>
    </xf>
    <xf numFmtId="1" fontId="14" fillId="5" borderId="33" xfId="0" applyNumberFormat="1" applyFont="1" applyFill="1" applyBorder="1" applyAlignment="1">
      <alignment horizontal="center" wrapText="1"/>
    </xf>
    <xf numFmtId="49" fontId="14" fillId="5" borderId="9" xfId="0" applyNumberFormat="1" applyFont="1" applyFill="1" applyBorder="1" applyAlignment="1">
      <alignment horizontal="center" wrapText="1"/>
    </xf>
    <xf numFmtId="0" fontId="14" fillId="5" borderId="8" xfId="0" applyFont="1" applyFill="1" applyBorder="1" applyAlignment="1">
      <alignment horizontal="center" wrapText="1"/>
    </xf>
    <xf numFmtId="14" fontId="14" fillId="5" borderId="9" xfId="0" applyNumberFormat="1" applyFont="1" applyFill="1" applyBorder="1" applyAlignment="1">
      <alignment horizontal="center" wrapText="1"/>
    </xf>
    <xf numFmtId="44" fontId="14" fillId="5" borderId="9" xfId="1" applyFont="1" applyFill="1" applyBorder="1" applyAlignment="1">
      <alignment horizontal="right" wrapText="1"/>
    </xf>
    <xf numFmtId="10" fontId="14" fillId="5" borderId="9" xfId="2" applyNumberFormat="1" applyFont="1" applyFill="1" applyBorder="1" applyAlignment="1">
      <alignment horizontal="right" wrapText="1"/>
    </xf>
    <xf numFmtId="44" fontId="14" fillId="5" borderId="38" xfId="1" applyFont="1" applyFill="1" applyBorder="1" applyAlignment="1">
      <alignment horizontal="right" wrapText="1"/>
    </xf>
    <xf numFmtId="44" fontId="5" fillId="0" borderId="38" xfId="1" applyFont="1" applyBorder="1" applyAlignment="1" applyProtection="1">
      <alignment horizontal="left"/>
      <protection locked="0"/>
    </xf>
    <xf numFmtId="49" fontId="14" fillId="5" borderId="9" xfId="0" applyNumberFormat="1" applyFont="1" applyFill="1" applyBorder="1" applyAlignment="1">
      <alignment horizontal="left" wrapText="1"/>
    </xf>
    <xf numFmtId="1" fontId="14" fillId="5" borderId="9" xfId="0" applyNumberFormat="1" applyFont="1" applyFill="1" applyBorder="1" applyAlignment="1">
      <alignment horizontal="left" wrapText="1"/>
    </xf>
    <xf numFmtId="1" fontId="15" fillId="4" borderId="9" xfId="0" applyNumberFormat="1" applyFont="1" applyFill="1" applyBorder="1" applyAlignment="1">
      <alignment horizontal="left" wrapText="1"/>
    </xf>
    <xf numFmtId="14" fontId="5" fillId="0" borderId="9" xfId="1" applyNumberFormat="1" applyFont="1" applyBorder="1" applyAlignment="1" applyProtection="1">
      <alignment horizontal="center"/>
      <protection locked="0"/>
    </xf>
    <xf numFmtId="14" fontId="15" fillId="0" borderId="9" xfId="1" applyNumberFormat="1" applyFont="1" applyBorder="1" applyAlignment="1" applyProtection="1">
      <alignment horizontal="center"/>
      <protection locked="0"/>
    </xf>
    <xf numFmtId="14" fontId="15" fillId="0" borderId="38" xfId="1" applyNumberFormat="1" applyFont="1" applyBorder="1" applyAlignment="1" applyProtection="1">
      <alignment horizontal="center"/>
      <protection locked="0"/>
    </xf>
    <xf numFmtId="44" fontId="5" fillId="4" borderId="2" xfId="0" applyNumberFormat="1" applyFont="1" applyFill="1" applyBorder="1" applyAlignment="1">
      <alignment horizontal="left"/>
    </xf>
    <xf numFmtId="44" fontId="5" fillId="4" borderId="2" xfId="0" applyNumberFormat="1" applyFont="1" applyFill="1" applyBorder="1" applyAlignment="1">
      <alignment horizontal="left" wrapText="1"/>
    </xf>
    <xf numFmtId="0" fontId="0" fillId="0" borderId="0" xfId="0" applyAlignment="1">
      <alignment wrapText="1"/>
    </xf>
    <xf numFmtId="0" fontId="8" fillId="0" borderId="19" xfId="0" applyFont="1" applyBorder="1" applyAlignment="1">
      <alignment vertical="top" wrapText="1"/>
    </xf>
    <xf numFmtId="0" fontId="8" fillId="0" borderId="0" xfId="0" applyFont="1" applyAlignment="1">
      <alignment vertical="top" wrapText="1"/>
    </xf>
    <xf numFmtId="0" fontId="12" fillId="0" borderId="0" xfId="0" applyFont="1"/>
    <xf numFmtId="44" fontId="5" fillId="4" borderId="4" xfId="0" applyNumberFormat="1" applyFont="1" applyFill="1" applyBorder="1" applyAlignment="1">
      <alignment horizontal="left"/>
    </xf>
    <xf numFmtId="44" fontId="5" fillId="4" borderId="6" xfId="0" applyNumberFormat="1" applyFont="1" applyFill="1" applyBorder="1" applyAlignment="1">
      <alignment horizontal="left"/>
    </xf>
    <xf numFmtId="44" fontId="5" fillId="4" borderId="7" xfId="0" applyNumberFormat="1" applyFont="1" applyFill="1" applyBorder="1" applyAlignment="1">
      <alignment horizontal="left"/>
    </xf>
    <xf numFmtId="1" fontId="15" fillId="4" borderId="32" xfId="0" applyNumberFormat="1" applyFont="1" applyFill="1" applyBorder="1" applyAlignment="1">
      <alignment horizontal="left" wrapText="1"/>
    </xf>
    <xf numFmtId="44" fontId="5" fillId="0" borderId="39" xfId="1" applyFont="1" applyBorder="1" applyAlignment="1" applyProtection="1">
      <alignment horizontal="left"/>
      <protection locked="0"/>
    </xf>
    <xf numFmtId="0" fontId="13" fillId="3" borderId="46" xfId="0" applyFont="1" applyFill="1" applyBorder="1" applyAlignment="1">
      <alignment horizont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4" fillId="5" borderId="3" xfId="0" applyFont="1" applyFill="1" applyBorder="1" applyAlignment="1">
      <alignment horizontal="center" wrapText="1"/>
    </xf>
    <xf numFmtId="0" fontId="5" fillId="4" borderId="3" xfId="0" applyFont="1" applyFill="1" applyBorder="1" applyAlignment="1">
      <alignment horizontal="center" wrapText="1"/>
    </xf>
    <xf numFmtId="0" fontId="5" fillId="4" borderId="5" xfId="0" applyFont="1" applyFill="1" applyBorder="1" applyAlignment="1">
      <alignment horizontal="center" wrapText="1"/>
    </xf>
    <xf numFmtId="44" fontId="5" fillId="4" borderId="6" xfId="0" applyNumberFormat="1" applyFont="1" applyFill="1" applyBorder="1" applyAlignment="1">
      <alignment horizontal="left" wrapText="1"/>
    </xf>
    <xf numFmtId="0" fontId="13" fillId="3" borderId="20" xfId="0" applyFont="1" applyFill="1" applyBorder="1" applyAlignment="1">
      <alignment horizontal="center" vertical="center" wrapText="1"/>
    </xf>
    <xf numFmtId="44" fontId="5" fillId="0" borderId="38" xfId="1" applyFont="1" applyFill="1" applyBorder="1" applyAlignment="1" applyProtection="1">
      <alignment horizontal="left"/>
      <protection locked="0"/>
    </xf>
    <xf numFmtId="44" fontId="14" fillId="5" borderId="2" xfId="0" applyNumberFormat="1" applyFont="1" applyFill="1" applyBorder="1" applyAlignment="1">
      <alignment horizontal="left"/>
    </xf>
    <xf numFmtId="44" fontId="14" fillId="5" borderId="4" xfId="0" applyNumberFormat="1" applyFont="1" applyFill="1" applyBorder="1" applyAlignment="1">
      <alignment horizontal="left"/>
    </xf>
    <xf numFmtId="0" fontId="5" fillId="0" borderId="9" xfId="0" applyFont="1" applyBorder="1" applyAlignment="1" applyProtection="1">
      <alignment horizontal="left"/>
      <protection locked="0"/>
    </xf>
    <xf numFmtId="164" fontId="5" fillId="0" borderId="9" xfId="0" applyNumberFormat="1" applyFont="1" applyBorder="1" applyAlignment="1" applyProtection="1">
      <alignment horizontal="center"/>
      <protection locked="0"/>
    </xf>
    <xf numFmtId="0" fontId="5" fillId="0" borderId="10" xfId="0" applyFont="1" applyBorder="1" applyAlignment="1" applyProtection="1">
      <alignment horizontal="left"/>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center"/>
      <protection locked="0"/>
    </xf>
    <xf numFmtId="164" fontId="5" fillId="0" borderId="6" xfId="0" applyNumberFormat="1" applyFont="1" applyBorder="1" applyAlignment="1" applyProtection="1">
      <alignment horizontal="center"/>
      <protection locked="0"/>
    </xf>
    <xf numFmtId="0" fontId="5" fillId="0" borderId="7" xfId="0" applyFont="1" applyBorder="1" applyAlignment="1" applyProtection="1">
      <alignment horizontal="left"/>
      <protection locked="0"/>
    </xf>
    <xf numFmtId="0" fontId="8" fillId="3" borderId="0" xfId="0" applyFont="1" applyFill="1" applyAlignment="1">
      <alignment horizontal="center" vertical="top" wrapText="1"/>
    </xf>
    <xf numFmtId="0" fontId="7" fillId="2" borderId="3"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14" fontId="14" fillId="5" borderId="9" xfId="1" applyNumberFormat="1" applyFont="1" applyFill="1" applyBorder="1" applyAlignment="1" applyProtection="1">
      <alignment horizontal="center" vertical="center"/>
    </xf>
    <xf numFmtId="44" fontId="14" fillId="5" borderId="10" xfId="1" applyFont="1" applyFill="1" applyBorder="1" applyAlignment="1" applyProtection="1">
      <alignment horizontal="center" vertical="center"/>
    </xf>
    <xf numFmtId="44" fontId="13" fillId="3" borderId="24" xfId="1" applyFont="1" applyFill="1" applyBorder="1" applyAlignment="1" applyProtection="1">
      <alignment vertical="center" wrapText="1"/>
    </xf>
    <xf numFmtId="44" fontId="5" fillId="4" borderId="4" xfId="0" applyNumberFormat="1" applyFont="1" applyFill="1" applyBorder="1"/>
    <xf numFmtId="9" fontId="5" fillId="4" borderId="4" xfId="0" applyNumberFormat="1" applyFont="1" applyFill="1" applyBorder="1"/>
    <xf numFmtId="1" fontId="5" fillId="4" borderId="7" xfId="0" applyNumberFormat="1" applyFont="1" applyFill="1" applyBorder="1"/>
    <xf numFmtId="1" fontId="5" fillId="0" borderId="0" xfId="0" applyNumberFormat="1" applyFont="1"/>
    <xf numFmtId="49" fontId="13" fillId="3" borderId="3" xfId="0" applyNumberFormat="1" applyFont="1" applyFill="1" applyBorder="1" applyAlignment="1">
      <alignment horizontal="center" vertical="center"/>
    </xf>
    <xf numFmtId="44" fontId="5" fillId="4" borderId="4" xfId="1" applyFont="1" applyFill="1" applyBorder="1" applyAlignment="1" applyProtection="1">
      <alignment vertical="center" wrapText="1"/>
    </xf>
    <xf numFmtId="44" fontId="14" fillId="5" borderId="2" xfId="0" applyNumberFormat="1" applyFont="1" applyFill="1" applyBorder="1" applyAlignment="1">
      <alignment horizontal="left" wrapText="1"/>
    </xf>
    <xf numFmtId="0" fontId="0" fillId="3" borderId="0" xfId="0" applyFill="1"/>
    <xf numFmtId="14" fontId="14" fillId="5" borderId="31" xfId="0" applyNumberFormat="1" applyFont="1" applyFill="1" applyBorder="1" applyAlignment="1">
      <alignment horizontal="center" wrapText="1"/>
    </xf>
    <xf numFmtId="44" fontId="14" fillId="5" borderId="2" xfId="1" applyFont="1" applyFill="1" applyBorder="1" applyAlignment="1" applyProtection="1">
      <alignment horizontal="left" wrapText="1"/>
    </xf>
    <xf numFmtId="44" fontId="14" fillId="5" borderId="10" xfId="1" applyFont="1" applyFill="1" applyBorder="1" applyAlignment="1" applyProtection="1">
      <alignment horizontal="left" wrapText="1"/>
    </xf>
    <xf numFmtId="14" fontId="5" fillId="4" borderId="31" xfId="0" applyNumberFormat="1" applyFont="1" applyFill="1" applyBorder="1" applyAlignment="1">
      <alignment horizontal="center" wrapText="1"/>
    </xf>
    <xf numFmtId="44" fontId="5" fillId="4" borderId="2" xfId="1" applyFont="1" applyFill="1" applyBorder="1" applyAlignment="1" applyProtection="1">
      <alignment horizontal="left" wrapText="1"/>
    </xf>
    <xf numFmtId="14" fontId="5" fillId="4" borderId="37" xfId="0" applyNumberFormat="1" applyFont="1" applyFill="1" applyBorder="1" applyAlignment="1">
      <alignment horizontal="center" wrapText="1"/>
    </xf>
    <xf numFmtId="44" fontId="5" fillId="4" borderId="6" xfId="1" applyFont="1" applyFill="1" applyBorder="1" applyAlignment="1" applyProtection="1">
      <alignment horizontal="left" wrapText="1"/>
    </xf>
    <xf numFmtId="44" fontId="5" fillId="0" borderId="4" xfId="1" applyFont="1" applyFill="1" applyBorder="1" applyAlignment="1" applyProtection="1">
      <alignment horizontal="left" wrapText="1"/>
      <protection locked="0"/>
    </xf>
    <xf numFmtId="44" fontId="5" fillId="0" borderId="7" xfId="1" applyFont="1" applyFill="1" applyBorder="1" applyAlignment="1" applyProtection="1">
      <alignment horizontal="left" wrapText="1"/>
      <protection locked="0"/>
    </xf>
    <xf numFmtId="1" fontId="15" fillId="0" borderId="33" xfId="0" applyNumberFormat="1" applyFont="1" applyBorder="1" applyAlignment="1" applyProtection="1">
      <alignment horizontal="center" wrapText="1"/>
      <protection locked="0"/>
    </xf>
    <xf numFmtId="49" fontId="15" fillId="0" borderId="9" xfId="0" applyNumberFormat="1" applyFont="1" applyBorder="1" applyAlignment="1" applyProtection="1">
      <alignment horizontal="center" wrapText="1"/>
      <protection locked="0"/>
    </xf>
    <xf numFmtId="49" fontId="15" fillId="0" borderId="32" xfId="0" applyNumberFormat="1" applyFont="1" applyBorder="1" applyAlignment="1" applyProtection="1">
      <alignment horizontal="center" wrapText="1"/>
      <protection locked="0"/>
    </xf>
    <xf numFmtId="49" fontId="15" fillId="0" borderId="9" xfId="0" applyNumberFormat="1" applyFont="1" applyBorder="1" applyAlignment="1" applyProtection="1">
      <alignment horizontal="left" wrapText="1"/>
      <protection locked="0"/>
    </xf>
    <xf numFmtId="49" fontId="15" fillId="0" borderId="32" xfId="0" applyNumberFormat="1" applyFont="1" applyBorder="1" applyAlignment="1" applyProtection="1">
      <alignment horizontal="left" wrapText="1"/>
      <protection locked="0"/>
    </xf>
    <xf numFmtId="0" fontId="14" fillId="5" borderId="8" xfId="0" applyFont="1" applyFill="1" applyBorder="1" applyAlignment="1">
      <alignment horizontal="center" vertical="center" wrapText="1"/>
    </xf>
    <xf numFmtId="1" fontId="14" fillId="5" borderId="33" xfId="0" applyNumberFormat="1" applyFont="1" applyFill="1" applyBorder="1" applyAlignment="1">
      <alignment horizontal="center" vertical="center" wrapText="1"/>
    </xf>
    <xf numFmtId="1" fontId="14" fillId="5" borderId="33" xfId="0" applyNumberFormat="1" applyFont="1" applyFill="1" applyBorder="1" applyAlignment="1">
      <alignment horizontal="left" vertical="center" wrapText="1"/>
    </xf>
    <xf numFmtId="14" fontId="14" fillId="5" borderId="9" xfId="0" applyNumberFormat="1" applyFont="1" applyFill="1" applyBorder="1" applyAlignment="1">
      <alignment horizontal="center" vertical="center" wrapText="1"/>
    </xf>
    <xf numFmtId="49" fontId="14" fillId="5" borderId="9" xfId="0" applyNumberFormat="1" applyFont="1" applyFill="1" applyBorder="1" applyAlignment="1">
      <alignment horizontal="left" vertical="center" wrapText="1"/>
    </xf>
    <xf numFmtId="44" fontId="14" fillId="5" borderId="38" xfId="1" applyFont="1" applyFill="1" applyBorder="1" applyAlignment="1" applyProtection="1"/>
    <xf numFmtId="0" fontId="5" fillId="7" borderId="8" xfId="0" applyFont="1" applyFill="1" applyBorder="1" applyAlignment="1">
      <alignment horizontal="center"/>
    </xf>
    <xf numFmtId="1" fontId="15" fillId="7" borderId="33" xfId="0" applyNumberFormat="1" applyFont="1" applyFill="1" applyBorder="1" applyAlignment="1">
      <alignment horizontal="center" wrapText="1"/>
    </xf>
    <xf numFmtId="1" fontId="15" fillId="7" borderId="33" xfId="0" applyNumberFormat="1" applyFont="1" applyFill="1" applyBorder="1" applyAlignment="1">
      <alignment horizontal="left" wrapText="1"/>
    </xf>
    <xf numFmtId="14" fontId="5" fillId="7" borderId="9" xfId="0" applyNumberFormat="1" applyFont="1" applyFill="1" applyBorder="1" applyAlignment="1">
      <alignment horizontal="center"/>
    </xf>
    <xf numFmtId="44" fontId="5" fillId="7" borderId="38" xfId="1" applyFont="1" applyFill="1" applyBorder="1" applyAlignment="1" applyProtection="1">
      <alignment horizontal="left"/>
    </xf>
    <xf numFmtId="44" fontId="5" fillId="4" borderId="38" xfId="1" applyFont="1" applyFill="1" applyBorder="1" applyAlignment="1" applyProtection="1"/>
    <xf numFmtId="44" fontId="5" fillId="7" borderId="38" xfId="1" applyFont="1" applyFill="1" applyBorder="1" applyAlignment="1" applyProtection="1"/>
    <xf numFmtId="49" fontId="13" fillId="3" borderId="5" xfId="0" applyNumberFormat="1" applyFont="1" applyFill="1" applyBorder="1" applyAlignment="1">
      <alignment horizontal="center" vertical="center"/>
    </xf>
    <xf numFmtId="0" fontId="13" fillId="3" borderId="49" xfId="0" applyFont="1" applyFill="1" applyBorder="1" applyAlignment="1">
      <alignment horizontal="center" vertical="center" wrapText="1"/>
    </xf>
    <xf numFmtId="0" fontId="14" fillId="5" borderId="31" xfId="0" applyFont="1" applyFill="1" applyBorder="1" applyAlignment="1">
      <alignment horizontal="center" wrapText="1"/>
    </xf>
    <xf numFmtId="0" fontId="5" fillId="4" borderId="31" xfId="0" applyFont="1" applyFill="1" applyBorder="1" applyAlignment="1">
      <alignment horizontal="center" wrapText="1"/>
    </xf>
    <xf numFmtId="37" fontId="5" fillId="0" borderId="9" xfId="1" applyNumberFormat="1" applyFont="1" applyBorder="1" applyAlignment="1" applyProtection="1">
      <alignment horizontal="right"/>
      <protection locked="0"/>
    </xf>
    <xf numFmtId="0" fontId="0" fillId="3" borderId="19" xfId="0" applyFill="1" applyBorder="1"/>
    <xf numFmtId="0" fontId="13" fillId="3" borderId="50" xfId="0" applyFont="1" applyFill="1" applyBorder="1" applyAlignment="1">
      <alignment horizontal="center" vertical="center" wrapText="1"/>
    </xf>
    <xf numFmtId="49" fontId="14" fillId="5" borderId="9" xfId="0" applyNumberFormat="1" applyFont="1" applyFill="1" applyBorder="1" applyAlignment="1">
      <alignment wrapText="1"/>
    </xf>
    <xf numFmtId="0" fontId="5" fillId="3" borderId="19" xfId="0" applyFont="1" applyFill="1" applyBorder="1" applyAlignment="1">
      <alignment horizontal="center"/>
    </xf>
    <xf numFmtId="0" fontId="14" fillId="5" borderId="33" xfId="0" applyFont="1" applyFill="1" applyBorder="1" applyAlignment="1">
      <alignment horizontal="center" wrapText="1"/>
    </xf>
    <xf numFmtId="0" fontId="5" fillId="0" borderId="33"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9" fillId="3" borderId="21" xfId="0" applyFont="1" applyFill="1" applyBorder="1"/>
    <xf numFmtId="0" fontId="5" fillId="7" borderId="51" xfId="0" applyFont="1" applyFill="1" applyBorder="1" applyAlignment="1">
      <alignment horizontal="left" vertical="top" wrapText="1"/>
    </xf>
    <xf numFmtId="0" fontId="5" fillId="4" borderId="37" xfId="0" applyFont="1" applyFill="1" applyBorder="1" applyAlignment="1">
      <alignment horizontal="center" wrapText="1"/>
    </xf>
    <xf numFmtId="44" fontId="14" fillId="5" borderId="10" xfId="1" applyFont="1" applyFill="1" applyBorder="1" applyAlignment="1" applyProtection="1"/>
    <xf numFmtId="44" fontId="5" fillId="4" borderId="10" xfId="1" applyFont="1" applyFill="1" applyBorder="1" applyAlignment="1" applyProtection="1"/>
    <xf numFmtId="44" fontId="14" fillId="5" borderId="3" xfId="0" applyNumberFormat="1" applyFont="1" applyFill="1" applyBorder="1" applyAlignment="1">
      <alignment horizontal="left"/>
    </xf>
    <xf numFmtId="44" fontId="15" fillId="4" borderId="3" xfId="0" applyNumberFormat="1" applyFont="1" applyFill="1" applyBorder="1" applyAlignment="1">
      <alignment horizontal="left"/>
    </xf>
    <xf numFmtId="44" fontId="15" fillId="4" borderId="5" xfId="0" applyNumberFormat="1" applyFont="1" applyFill="1" applyBorder="1" applyAlignment="1">
      <alignment horizontal="left"/>
    </xf>
    <xf numFmtId="2" fontId="15" fillId="4" borderId="9" xfId="0" applyNumberFormat="1" applyFont="1" applyFill="1" applyBorder="1" applyAlignment="1">
      <alignment horizontal="center" wrapText="1"/>
    </xf>
    <xf numFmtId="1" fontId="15" fillId="4" borderId="9" xfId="0" applyNumberFormat="1" applyFont="1" applyFill="1" applyBorder="1" applyAlignment="1">
      <alignment horizontal="center" wrapText="1"/>
    </xf>
    <xf numFmtId="1" fontId="15" fillId="4" borderId="32" xfId="0" applyNumberFormat="1" applyFont="1" applyFill="1" applyBorder="1" applyAlignment="1">
      <alignment horizontal="center" wrapText="1"/>
    </xf>
    <xf numFmtId="37" fontId="5" fillId="0" borderId="32" xfId="1" applyNumberFormat="1" applyFont="1" applyBorder="1" applyAlignment="1" applyProtection="1">
      <alignment horizontal="right"/>
      <protection locked="0"/>
    </xf>
    <xf numFmtId="49" fontId="14" fillId="5" borderId="4" xfId="0" applyNumberFormat="1" applyFont="1" applyFill="1" applyBorder="1" applyAlignment="1">
      <alignment wrapText="1"/>
    </xf>
    <xf numFmtId="44" fontId="5" fillId="0" borderId="4" xfId="1" applyFont="1" applyFill="1" applyBorder="1" applyAlignment="1" applyProtection="1">
      <alignment horizontal="left"/>
      <protection locked="0"/>
    </xf>
    <xf numFmtId="44" fontId="5" fillId="0" borderId="4" xfId="1" applyFont="1" applyBorder="1" applyAlignment="1" applyProtection="1">
      <alignment horizontal="left"/>
      <protection locked="0"/>
    </xf>
    <xf numFmtId="44" fontId="5" fillId="0" borderId="7" xfId="1" applyFont="1" applyBorder="1" applyAlignment="1" applyProtection="1">
      <alignment horizontal="left"/>
      <protection locked="0"/>
    </xf>
    <xf numFmtId="44" fontId="5" fillId="4" borderId="7" xfId="1" applyFont="1" applyFill="1" applyBorder="1" applyAlignment="1" applyProtection="1">
      <alignment vertical="center" wrapText="1"/>
    </xf>
    <xf numFmtId="0" fontId="9" fillId="3" borderId="18" xfId="0" applyFont="1" applyFill="1" applyBorder="1"/>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5" fillId="7" borderId="4" xfId="0" applyFont="1" applyFill="1" applyBorder="1" applyAlignment="1">
      <alignment horizontal="left" vertical="top"/>
    </xf>
    <xf numFmtId="0" fontId="5" fillId="7" borderId="4" xfId="0" applyFont="1" applyFill="1" applyBorder="1" applyAlignment="1">
      <alignment horizontal="left" vertical="top" wrapText="1"/>
    </xf>
    <xf numFmtId="0" fontId="10" fillId="7" borderId="5" xfId="0" applyFont="1" applyFill="1" applyBorder="1" applyAlignment="1">
      <alignment horizontal="left" vertical="center" wrapText="1"/>
    </xf>
    <xf numFmtId="0" fontId="5" fillId="7" borderId="42" xfId="0" applyFont="1" applyFill="1" applyBorder="1" applyAlignment="1">
      <alignment horizontal="left" vertical="top" wrapText="1"/>
    </xf>
    <xf numFmtId="0" fontId="5" fillId="7" borderId="7" xfId="0" applyFont="1" applyFill="1" applyBorder="1" applyAlignment="1">
      <alignment horizontal="left" vertical="top" wrapText="1"/>
    </xf>
    <xf numFmtId="0" fontId="12" fillId="2" borderId="26" xfId="0" applyFont="1" applyFill="1" applyBorder="1" applyAlignment="1">
      <alignment horizontal="left" vertical="center" wrapText="1"/>
    </xf>
    <xf numFmtId="0" fontId="5" fillId="0" borderId="2" xfId="0" applyFont="1" applyBorder="1" applyAlignment="1" applyProtection="1">
      <alignment horizontal="left"/>
      <protection locked="0"/>
    </xf>
    <xf numFmtId="0" fontId="5" fillId="0" borderId="6" xfId="0" applyFont="1" applyBorder="1" applyAlignment="1" applyProtection="1">
      <alignment horizontal="left"/>
      <protection locked="0"/>
    </xf>
    <xf numFmtId="0" fontId="13" fillId="3" borderId="16"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3" fillId="2" borderId="23" xfId="0" applyFont="1" applyFill="1" applyBorder="1" applyAlignment="1">
      <alignment vertical="center"/>
    </xf>
    <xf numFmtId="0" fontId="5" fillId="3" borderId="0" xfId="0" applyFont="1" applyFill="1" applyBorder="1" applyAlignment="1">
      <alignment horizontal="center"/>
    </xf>
    <xf numFmtId="0" fontId="12" fillId="2" borderId="12" xfId="0" applyFont="1" applyFill="1" applyBorder="1" applyAlignment="1">
      <alignment horizontal="left" vertical="center" wrapText="1"/>
    </xf>
    <xf numFmtId="0" fontId="1" fillId="2" borderId="22" xfId="0" applyFont="1" applyFill="1" applyBorder="1"/>
    <xf numFmtId="0" fontId="1" fillId="2" borderId="23" xfId="0" applyFont="1" applyFill="1" applyBorder="1"/>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3" fillId="2" borderId="0" xfId="0" applyFont="1" applyFill="1" applyBorder="1" applyAlignment="1">
      <alignment vertical="center"/>
    </xf>
    <xf numFmtId="0" fontId="12" fillId="2" borderId="20" xfId="0" applyFont="1" applyFill="1" applyBorder="1" applyAlignment="1">
      <alignment horizontal="left" vertical="center" wrapText="1"/>
    </xf>
    <xf numFmtId="0" fontId="1" fillId="2" borderId="21" xfId="0" applyFont="1" applyFill="1" applyBorder="1"/>
    <xf numFmtId="0" fontId="1" fillId="0" borderId="0" xfId="0" applyFont="1" applyBorder="1"/>
    <xf numFmtId="0" fontId="5" fillId="0" borderId="5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23" xfId="0" applyFont="1" applyBorder="1" applyAlignment="1" applyProtection="1">
      <alignment horizontal="center"/>
      <protection locked="0"/>
    </xf>
    <xf numFmtId="1" fontId="15" fillId="0" borderId="2" xfId="0" applyNumberFormat="1" applyFont="1" applyBorder="1" applyAlignment="1" applyProtection="1">
      <alignment horizontal="center" wrapText="1"/>
      <protection locked="0"/>
    </xf>
    <xf numFmtId="2" fontId="15" fillId="4" borderId="2" xfId="0" applyNumberFormat="1" applyFont="1" applyFill="1" applyBorder="1" applyAlignment="1">
      <alignment horizontal="center" wrapText="1"/>
    </xf>
    <xf numFmtId="0" fontId="5" fillId="0" borderId="6" xfId="0" applyFont="1" applyBorder="1" applyAlignment="1" applyProtection="1">
      <alignment horizontal="center"/>
      <protection locked="0"/>
    </xf>
    <xf numFmtId="0" fontId="1" fillId="0" borderId="23" xfId="0" applyFont="1" applyBorder="1" applyAlignment="1">
      <alignment horizontal="center"/>
    </xf>
    <xf numFmtId="1" fontId="15" fillId="0" borderId="6" xfId="0" applyNumberFormat="1" applyFont="1" applyBorder="1" applyAlignment="1" applyProtection="1">
      <alignment horizontal="center" wrapText="1"/>
      <protection locked="0"/>
    </xf>
    <xf numFmtId="2" fontId="15" fillId="4" borderId="6" xfId="0" applyNumberFormat="1" applyFont="1" applyFill="1" applyBorder="1" applyAlignment="1">
      <alignment horizontal="center" wrapText="1"/>
    </xf>
    <xf numFmtId="0" fontId="1" fillId="0" borderId="23" xfId="0" applyFont="1" applyBorder="1"/>
    <xf numFmtId="0" fontId="1" fillId="0" borderId="23" xfId="0" applyFont="1" applyBorder="1" applyAlignment="1">
      <alignment horizontal="right"/>
    </xf>
    <xf numFmtId="164" fontId="5" fillId="0" borderId="2" xfId="0" applyNumberFormat="1" applyFont="1" applyBorder="1" applyAlignment="1" applyProtection="1">
      <alignment horizontal="center"/>
      <protection locked="0"/>
    </xf>
    <xf numFmtId="0" fontId="5" fillId="7" borderId="5" xfId="0" applyFont="1" applyFill="1" applyBorder="1" applyAlignment="1">
      <alignment horizontal="center"/>
    </xf>
    <xf numFmtId="1" fontId="15" fillId="7" borderId="37" xfId="0" applyNumberFormat="1" applyFont="1" applyFill="1" applyBorder="1" applyAlignment="1">
      <alignment horizontal="center" wrapText="1"/>
    </xf>
    <xf numFmtId="1" fontId="15" fillId="7" borderId="37" xfId="0" applyNumberFormat="1" applyFont="1" applyFill="1" applyBorder="1" applyAlignment="1">
      <alignment horizontal="left" wrapText="1"/>
    </xf>
    <xf numFmtId="14" fontId="5" fillId="7" borderId="6" xfId="0" applyNumberFormat="1" applyFont="1" applyFill="1" applyBorder="1" applyAlignment="1">
      <alignment horizontal="center"/>
    </xf>
    <xf numFmtId="44" fontId="5" fillId="7" borderId="42" xfId="1" applyFont="1" applyFill="1" applyBorder="1" applyAlignment="1" applyProtection="1">
      <alignment horizontal="left"/>
    </xf>
    <xf numFmtId="44" fontId="5" fillId="4" borderId="42" xfId="1" applyFont="1" applyFill="1" applyBorder="1" applyAlignment="1" applyProtection="1"/>
    <xf numFmtId="44" fontId="5" fillId="7" borderId="42" xfId="1" applyFont="1" applyFill="1" applyBorder="1" applyAlignment="1" applyProtection="1"/>
    <xf numFmtId="44" fontId="5" fillId="4" borderId="7" xfId="1" applyFont="1" applyFill="1" applyBorder="1" applyAlignment="1" applyProtection="1"/>
    <xf numFmtId="44" fontId="5" fillId="4" borderId="6" xfId="1" applyFont="1" applyFill="1" applyBorder="1" applyAlignment="1" applyProtection="1"/>
    <xf numFmtId="0" fontId="15" fillId="4" borderId="1" xfId="0" applyFont="1" applyFill="1" applyBorder="1"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top" wrapText="1"/>
    </xf>
    <xf numFmtId="0" fontId="15" fillId="7" borderId="21" xfId="0" applyFont="1" applyFill="1" applyBorder="1" applyAlignment="1">
      <alignment horizontal="left" vertical="top" wrapText="1"/>
    </xf>
    <xf numFmtId="0" fontId="9" fillId="7" borderId="0" xfId="0" applyFont="1" applyFill="1" applyAlignment="1">
      <alignment horizontal="left" vertical="top"/>
    </xf>
    <xf numFmtId="0" fontId="9" fillId="7" borderId="12" xfId="0" applyFont="1" applyFill="1" applyBorder="1" applyAlignment="1">
      <alignment horizontal="left" vertical="top"/>
    </xf>
    <xf numFmtId="0" fontId="15" fillId="7" borderId="22" xfId="0" applyFont="1" applyFill="1" applyBorder="1" applyAlignment="1">
      <alignment horizontal="left" vertical="top" wrapText="1"/>
    </xf>
    <xf numFmtId="0" fontId="15" fillId="7" borderId="23" xfId="0" applyFont="1" applyFill="1" applyBorder="1" applyAlignment="1">
      <alignment horizontal="left" vertical="top" wrapText="1"/>
    </xf>
    <xf numFmtId="0" fontId="15" fillId="7" borderId="24" xfId="0" applyFont="1" applyFill="1" applyBorder="1" applyAlignment="1">
      <alignment horizontal="left" vertical="top" wrapText="1"/>
    </xf>
    <xf numFmtId="0" fontId="12" fillId="7" borderId="18" xfId="0" applyFont="1" applyFill="1" applyBorder="1" applyAlignment="1">
      <alignment horizontal="left" wrapText="1"/>
    </xf>
    <xf numFmtId="0" fontId="5" fillId="7" borderId="19" xfId="0" applyFont="1" applyFill="1" applyBorder="1" applyAlignment="1">
      <alignment horizontal="left" wrapText="1"/>
    </xf>
    <xf numFmtId="0" fontId="5" fillId="7" borderId="20" xfId="0" applyFont="1" applyFill="1" applyBorder="1" applyAlignment="1">
      <alignment horizontal="left" wrapText="1"/>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8" fillId="3" borderId="0" xfId="0" applyFont="1" applyFill="1" applyBorder="1" applyAlignment="1">
      <alignment horizontal="center" vertical="top" wrapText="1"/>
    </xf>
    <xf numFmtId="0" fontId="12"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8" fillId="8"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7" fillId="6" borderId="2" xfId="0" applyFont="1" applyFill="1" applyBorder="1" applyAlignment="1">
      <alignment horizontal="left" vertical="center" wrapText="1" indent="13"/>
    </xf>
    <xf numFmtId="0" fontId="7" fillId="6" borderId="4" xfId="0" applyFont="1" applyFill="1" applyBorder="1" applyAlignment="1">
      <alignment horizontal="left" vertical="center" wrapText="1" indent="13"/>
    </xf>
    <xf numFmtId="0" fontId="19" fillId="6" borderId="3"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7" fillId="6" borderId="2" xfId="0" applyFont="1" applyFill="1" applyBorder="1" applyAlignment="1">
      <alignment horizontal="left" vertical="center" wrapText="1" indent="12"/>
    </xf>
    <xf numFmtId="0" fontId="7" fillId="6" borderId="4" xfId="0" applyFont="1" applyFill="1" applyBorder="1" applyAlignment="1">
      <alignment horizontal="left" vertical="center" wrapText="1" indent="12"/>
    </xf>
    <xf numFmtId="0" fontId="13" fillId="3" borderId="2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2" xfId="0" applyFont="1" applyFill="1" applyBorder="1" applyAlignment="1">
      <alignment horizontal="center" vertical="center" wrapText="1"/>
    </xf>
    <xf numFmtId="0" fontId="7" fillId="8" borderId="3" xfId="0" applyFont="1" applyFill="1" applyBorder="1" applyAlignment="1">
      <alignment horizontal="center" vertical="center"/>
    </xf>
    <xf numFmtId="0" fontId="7" fillId="8" borderId="2" xfId="0" applyFont="1" applyFill="1" applyBorder="1" applyAlignment="1">
      <alignment horizontal="center" vertical="center"/>
    </xf>
    <xf numFmtId="0" fontId="0" fillId="2" borderId="30" xfId="0" applyFill="1" applyBorder="1" applyAlignment="1">
      <alignment horizontal="center"/>
    </xf>
    <xf numFmtId="0" fontId="0" fillId="2" borderId="31" xfId="0" applyFill="1" applyBorder="1" applyAlignment="1">
      <alignment horizont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7" xfId="0" applyFont="1" applyFill="1" applyBorder="1" applyAlignment="1">
      <alignment horizontal="center"/>
    </xf>
    <xf numFmtId="0" fontId="0" fillId="2" borderId="2" xfId="0" applyFill="1" applyBorder="1" applyAlignment="1">
      <alignment horizontal="left"/>
    </xf>
    <xf numFmtId="0" fontId="0" fillId="2" borderId="4" xfId="0" applyFill="1" applyBorder="1" applyAlignment="1">
      <alignment horizontal="left"/>
    </xf>
    <xf numFmtId="0" fontId="8" fillId="3" borderId="1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3" xfId="0" applyFont="1" applyFill="1" applyBorder="1" applyAlignment="1">
      <alignment horizontal="center"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3" fillId="3" borderId="4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7" fillId="8" borderId="2" xfId="0" applyFont="1" applyFill="1" applyBorder="1" applyAlignment="1">
      <alignment horizontal="left" vertical="center"/>
    </xf>
    <xf numFmtId="0" fontId="7" fillId="8" borderId="4"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49" fontId="13" fillId="3" borderId="43" xfId="0" applyNumberFormat="1" applyFont="1" applyFill="1" applyBorder="1" applyAlignment="1">
      <alignment horizontal="center" vertical="center"/>
    </xf>
    <xf numFmtId="49" fontId="13" fillId="3" borderId="35" xfId="0" applyNumberFormat="1" applyFont="1" applyFill="1" applyBorder="1" applyAlignment="1">
      <alignment horizontal="center" vertical="center"/>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49" fontId="13" fillId="3" borderId="11" xfId="0" applyNumberFormat="1" applyFont="1" applyFill="1" applyBorder="1" applyAlignment="1">
      <alignment horizontal="center" vertical="center"/>
    </xf>
    <xf numFmtId="44" fontId="13" fillId="3" borderId="23" xfId="1" applyFont="1" applyFill="1" applyBorder="1" applyAlignment="1" applyProtection="1">
      <alignment horizontal="right" vertical="center" wrapText="1"/>
    </xf>
    <xf numFmtId="0" fontId="11" fillId="7" borderId="42"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0" borderId="19" xfId="0" applyFont="1" applyBorder="1" applyAlignment="1">
      <alignment horizontal="center" vertical="center" wrapText="1"/>
    </xf>
    <xf numFmtId="0" fontId="12" fillId="7" borderId="19" xfId="0" applyFont="1" applyFill="1" applyBorder="1" applyAlignment="1">
      <alignment horizontal="left" wrapText="1"/>
    </xf>
    <xf numFmtId="0" fontId="12" fillId="7" borderId="20" xfId="0" applyFont="1" applyFill="1" applyBorder="1" applyAlignment="1">
      <alignment horizontal="left" wrapText="1"/>
    </xf>
    <xf numFmtId="0" fontId="12" fillId="7" borderId="22" xfId="0" applyFont="1" applyFill="1" applyBorder="1" applyAlignment="1">
      <alignment horizontal="left" wrapText="1"/>
    </xf>
    <xf numFmtId="0" fontId="12" fillId="7" borderId="23" xfId="0" applyFont="1" applyFill="1" applyBorder="1" applyAlignment="1">
      <alignment horizontal="left" wrapText="1"/>
    </xf>
    <xf numFmtId="0" fontId="12" fillId="7" borderId="24" xfId="0" applyFont="1" applyFill="1" applyBorder="1" applyAlignment="1">
      <alignment horizontal="left"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1" fillId="7" borderId="38"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5" fillId="0" borderId="3"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12" fillId="7" borderId="25"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3" fillId="3" borderId="21" xfId="0" applyFont="1" applyFill="1" applyBorder="1" applyAlignment="1">
      <alignment horizontal="right" vertical="center" wrapText="1"/>
    </xf>
    <xf numFmtId="0" fontId="13" fillId="3" borderId="0" xfId="0" applyFont="1" applyFill="1" applyAlignment="1">
      <alignment horizontal="right" vertical="center" wrapText="1"/>
    </xf>
    <xf numFmtId="0" fontId="13" fillId="3" borderId="22" xfId="0" applyFont="1" applyFill="1" applyBorder="1" applyAlignment="1">
      <alignment horizontal="right" vertical="center" wrapText="1"/>
    </xf>
    <xf numFmtId="0" fontId="13" fillId="3" borderId="23" xfId="0" applyFont="1" applyFill="1" applyBorder="1" applyAlignment="1">
      <alignment horizontal="righ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2" fillId="7" borderId="21" xfId="0" applyFont="1" applyFill="1" applyBorder="1" applyAlignment="1">
      <alignment horizontal="left" wrapText="1"/>
    </xf>
    <xf numFmtId="0" fontId="12" fillId="7" borderId="0" xfId="0" applyFont="1" applyFill="1" applyAlignment="1">
      <alignment horizontal="left" wrapText="1"/>
    </xf>
    <xf numFmtId="0" fontId="12" fillId="7" borderId="12" xfId="0" applyFont="1" applyFill="1" applyBorder="1" applyAlignment="1">
      <alignment horizontal="left" wrapText="1"/>
    </xf>
    <xf numFmtId="0" fontId="11" fillId="7" borderId="3"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0" fillId="3" borderId="18" xfId="0" applyFill="1" applyBorder="1" applyAlignment="1">
      <alignment horizontal="center"/>
    </xf>
    <xf numFmtId="0" fontId="0" fillId="3" borderId="19" xfId="0" applyFill="1" applyBorder="1" applyAlignment="1">
      <alignment horizontal="center"/>
    </xf>
    <xf numFmtId="0" fontId="0" fillId="3" borderId="21" xfId="0" applyFill="1" applyBorder="1" applyAlignment="1">
      <alignment horizontal="center"/>
    </xf>
    <xf numFmtId="0" fontId="0" fillId="3" borderId="0" xfId="0" applyFill="1" applyAlignment="1">
      <alignment horizontal="center"/>
    </xf>
    <xf numFmtId="0" fontId="8" fillId="3" borderId="23" xfId="0" applyFont="1" applyFill="1" applyBorder="1" applyAlignment="1">
      <alignment horizontal="center" vertical="top" wrapText="1"/>
    </xf>
    <xf numFmtId="0" fontId="8" fillId="3" borderId="24" xfId="0" applyFont="1" applyFill="1" applyBorder="1" applyAlignment="1">
      <alignment horizontal="center" vertical="top" wrapText="1"/>
    </xf>
    <xf numFmtId="0" fontId="12" fillId="7" borderId="18" xfId="0" applyFont="1" applyFill="1" applyBorder="1" applyAlignment="1">
      <alignment horizontal="left"/>
    </xf>
    <xf numFmtId="0" fontId="12" fillId="7" borderId="19" xfId="0" applyFont="1" applyFill="1" applyBorder="1" applyAlignment="1">
      <alignment horizontal="left"/>
    </xf>
    <xf numFmtId="0" fontId="12" fillId="7" borderId="20" xfId="0" applyFont="1" applyFill="1" applyBorder="1" applyAlignment="1">
      <alignment horizontal="left"/>
    </xf>
    <xf numFmtId="0" fontId="13" fillId="3" borderId="0" xfId="0" applyFont="1" applyFill="1" applyAlignment="1">
      <alignment horizontal="right" vertical="top" wrapText="1"/>
    </xf>
    <xf numFmtId="0" fontId="12" fillId="7" borderId="21"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12" xfId="0" applyFont="1" applyFill="1" applyBorder="1" applyAlignment="1">
      <alignment horizontal="left" vertical="top" wrapText="1"/>
    </xf>
    <xf numFmtId="0" fontId="4" fillId="3" borderId="0" xfId="0" applyFont="1" applyFill="1" applyAlignment="1">
      <alignment horizontal="center" vertical="top" wrapText="1"/>
    </xf>
    <xf numFmtId="0" fontId="4" fillId="3" borderId="12" xfId="0" applyFont="1" applyFill="1" applyBorder="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FD7B8"/>
      <color rgb="FFF2F2F2"/>
      <color rgb="FF2F9972"/>
      <color rgb="FFD9F3EA"/>
      <color rgb="FF007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1399073</xdr:colOff>
      <xdr:row>2</xdr:row>
      <xdr:rowOff>38100</xdr:rowOff>
    </xdr:to>
    <xdr:pic>
      <xdr:nvPicPr>
        <xdr:cNvPr id="8" name="Picture 7">
          <a:extLst>
            <a:ext uri="{FF2B5EF4-FFF2-40B4-BE49-F238E27FC236}">
              <a16:creationId xmlns:a16="http://schemas.microsoft.com/office/drawing/2014/main" id="{7888EC77-D0A3-4D7F-8497-3AE6E1E25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0</xdr:rowOff>
    </xdr:from>
    <xdr:to>
      <xdr:col>1</xdr:col>
      <xdr:colOff>132248</xdr:colOff>
      <xdr:row>2</xdr:row>
      <xdr:rowOff>92075</xdr:rowOff>
    </xdr:to>
    <xdr:pic>
      <xdr:nvPicPr>
        <xdr:cNvPr id="2" name="Picture 1">
          <a:extLst>
            <a:ext uri="{FF2B5EF4-FFF2-40B4-BE49-F238E27FC236}">
              <a16:creationId xmlns:a16="http://schemas.microsoft.com/office/drawing/2014/main" id="{9356F8FA-D2D4-4737-BFC5-FF26516053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1440348" cy="45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351323</xdr:colOff>
      <xdr:row>1</xdr:row>
      <xdr:rowOff>255190</xdr:rowOff>
    </xdr:to>
    <xdr:pic>
      <xdr:nvPicPr>
        <xdr:cNvPr id="6" name="Picture 5">
          <a:extLst>
            <a:ext uri="{FF2B5EF4-FFF2-40B4-BE49-F238E27FC236}">
              <a16:creationId xmlns:a16="http://schemas.microsoft.com/office/drawing/2014/main" id="{8F661723-B964-4C82-A65F-8ED9627AA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157071</xdr:colOff>
      <xdr:row>2</xdr:row>
      <xdr:rowOff>95250</xdr:rowOff>
    </xdr:to>
    <xdr:pic>
      <xdr:nvPicPr>
        <xdr:cNvPr id="4" name="Picture 3">
          <a:extLst>
            <a:ext uri="{FF2B5EF4-FFF2-40B4-BE49-F238E27FC236}">
              <a16:creationId xmlns:a16="http://schemas.microsoft.com/office/drawing/2014/main" id="{D6E0AA45-DCE2-4E61-96CF-DCD473F31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1298"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830748</xdr:colOff>
      <xdr:row>2</xdr:row>
      <xdr:rowOff>66675</xdr:rowOff>
    </xdr:to>
    <xdr:pic>
      <xdr:nvPicPr>
        <xdr:cNvPr id="5" name="Picture 4">
          <a:extLst>
            <a:ext uri="{FF2B5EF4-FFF2-40B4-BE49-F238E27FC236}">
              <a16:creationId xmlns:a16="http://schemas.microsoft.com/office/drawing/2014/main" id="{1415DAE9-1EBE-4D99-BD3B-4686B79CE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306873</xdr:colOff>
      <xdr:row>2</xdr:row>
      <xdr:rowOff>66675</xdr:rowOff>
    </xdr:to>
    <xdr:pic>
      <xdr:nvPicPr>
        <xdr:cNvPr id="7" name="Picture 6">
          <a:extLst>
            <a:ext uri="{FF2B5EF4-FFF2-40B4-BE49-F238E27FC236}">
              <a16:creationId xmlns:a16="http://schemas.microsoft.com/office/drawing/2014/main" id="{4ABC4B5B-6A5F-4BF8-A548-1D7A6E1E9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608498</xdr:colOff>
      <xdr:row>2</xdr:row>
      <xdr:rowOff>66675</xdr:rowOff>
    </xdr:to>
    <xdr:pic>
      <xdr:nvPicPr>
        <xdr:cNvPr id="2" name="Picture 1">
          <a:extLst>
            <a:ext uri="{FF2B5EF4-FFF2-40B4-BE49-F238E27FC236}">
              <a16:creationId xmlns:a16="http://schemas.microsoft.com/office/drawing/2014/main" id="{33FDA88E-5D01-477E-9B47-024EE2A62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8123"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354498</xdr:colOff>
      <xdr:row>2</xdr:row>
      <xdr:rowOff>66675</xdr:rowOff>
    </xdr:to>
    <xdr:pic>
      <xdr:nvPicPr>
        <xdr:cNvPr id="2" name="Picture 1">
          <a:extLst>
            <a:ext uri="{FF2B5EF4-FFF2-40B4-BE49-F238E27FC236}">
              <a16:creationId xmlns:a16="http://schemas.microsoft.com/office/drawing/2014/main" id="{4C279725-426C-4AA0-A6F1-368CB86E4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9073" cy="4540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259248</xdr:colOff>
      <xdr:row>2</xdr:row>
      <xdr:rowOff>66675</xdr:rowOff>
    </xdr:to>
    <xdr:pic>
      <xdr:nvPicPr>
        <xdr:cNvPr id="5" name="Picture 4">
          <a:extLst>
            <a:ext uri="{FF2B5EF4-FFF2-40B4-BE49-F238E27FC236}">
              <a16:creationId xmlns:a16="http://schemas.microsoft.com/office/drawing/2014/main" id="{17180268-A981-4667-A288-EACBAF254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1402248</xdr:colOff>
      <xdr:row>2</xdr:row>
      <xdr:rowOff>63500</xdr:rowOff>
    </xdr:to>
    <xdr:pic>
      <xdr:nvPicPr>
        <xdr:cNvPr id="4" name="Picture 3">
          <a:extLst>
            <a:ext uri="{FF2B5EF4-FFF2-40B4-BE49-F238E27FC236}">
              <a16:creationId xmlns:a16="http://schemas.microsoft.com/office/drawing/2014/main" id="{0940764F-6162-4338-8CD7-1E551E0D0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topLeftCell="A11" zoomScale="95" zoomScaleNormal="95" zoomScaleSheetLayoutView="89" workbookViewId="0">
      <selection activeCell="A5" sqref="A5:D5"/>
    </sheetView>
  </sheetViews>
  <sheetFormatPr defaultRowHeight="15" x14ac:dyDescent="0.25"/>
  <cols>
    <col min="1" max="1" width="37.5703125" customWidth="1"/>
    <col min="2" max="2" width="96.42578125" customWidth="1"/>
    <col min="3" max="3" width="4.140625" customWidth="1"/>
    <col min="4" max="4" width="96.42578125" customWidth="1"/>
    <col min="5" max="6" width="66.42578125" customWidth="1"/>
    <col min="7" max="7" width="71.85546875" customWidth="1"/>
  </cols>
  <sheetData>
    <row r="1" spans="1:5" ht="16.5" customHeight="1" x14ac:dyDescent="0.25">
      <c r="A1" s="50"/>
      <c r="B1" s="243" t="s">
        <v>204</v>
      </c>
      <c r="C1" s="243"/>
      <c r="D1" s="244"/>
    </row>
    <row r="2" spans="1:5" ht="16.5" customHeight="1" x14ac:dyDescent="0.25">
      <c r="A2" s="51"/>
      <c r="B2" s="245"/>
      <c r="C2" s="245"/>
      <c r="D2" s="246"/>
    </row>
    <row r="3" spans="1:5" ht="16.5" customHeight="1" x14ac:dyDescent="0.25">
      <c r="A3" s="51"/>
      <c r="B3" s="245"/>
      <c r="C3" s="245"/>
      <c r="D3" s="246"/>
    </row>
    <row r="4" spans="1:5" ht="15" customHeight="1" x14ac:dyDescent="0.25">
      <c r="A4" s="178" t="s">
        <v>216</v>
      </c>
      <c r="B4" s="245"/>
      <c r="C4" s="245"/>
      <c r="D4" s="246"/>
    </row>
    <row r="5" spans="1:5" ht="52.5" customHeight="1" x14ac:dyDescent="0.25">
      <c r="A5" s="247" t="s">
        <v>211</v>
      </c>
      <c r="B5" s="248"/>
      <c r="C5" s="248"/>
      <c r="D5" s="249"/>
    </row>
    <row r="6" spans="1:5" ht="100.5" customHeight="1" thickBot="1" x14ac:dyDescent="0.3">
      <c r="A6" s="250" t="s">
        <v>185</v>
      </c>
      <c r="B6" s="251"/>
      <c r="C6" s="251"/>
      <c r="D6" s="252"/>
    </row>
    <row r="7" spans="1:5" ht="36.75" customHeight="1" x14ac:dyDescent="0.25">
      <c r="A7" s="195"/>
      <c r="B7" s="196" t="s">
        <v>167</v>
      </c>
      <c r="C7" s="196"/>
      <c r="D7" s="197" t="s">
        <v>164</v>
      </c>
    </row>
    <row r="8" spans="1:5" ht="54" customHeight="1" x14ac:dyDescent="0.25">
      <c r="A8" s="198" t="s">
        <v>129</v>
      </c>
      <c r="B8" s="179" t="s">
        <v>212</v>
      </c>
      <c r="C8" s="179"/>
      <c r="D8" s="199" t="s">
        <v>165</v>
      </c>
    </row>
    <row r="9" spans="1:5" ht="116.25" customHeight="1" x14ac:dyDescent="0.25">
      <c r="A9" s="198" t="s">
        <v>130</v>
      </c>
      <c r="B9" s="179" t="s">
        <v>213</v>
      </c>
      <c r="C9" s="179"/>
      <c r="D9" s="200" t="s">
        <v>207</v>
      </c>
    </row>
    <row r="10" spans="1:5" ht="48.75" customHeight="1" x14ac:dyDescent="0.25">
      <c r="A10" s="198" t="s">
        <v>131</v>
      </c>
      <c r="B10" s="179" t="s">
        <v>169</v>
      </c>
      <c r="C10" s="179"/>
      <c r="D10" s="199" t="s">
        <v>165</v>
      </c>
    </row>
    <row r="11" spans="1:5" ht="114" customHeight="1" x14ac:dyDescent="0.25">
      <c r="A11" s="198" t="s">
        <v>132</v>
      </c>
      <c r="B11" s="179" t="s">
        <v>182</v>
      </c>
      <c r="C11" s="179"/>
      <c r="D11" s="200" t="s">
        <v>174</v>
      </c>
    </row>
    <row r="12" spans="1:5" ht="83.25" customHeight="1" x14ac:dyDescent="0.25">
      <c r="A12" s="198" t="s">
        <v>133</v>
      </c>
      <c r="B12" s="179" t="s">
        <v>186</v>
      </c>
      <c r="C12" s="179"/>
      <c r="D12" s="200" t="s">
        <v>170</v>
      </c>
    </row>
    <row r="13" spans="1:5" ht="51.75" customHeight="1" x14ac:dyDescent="0.25">
      <c r="A13" s="198" t="s">
        <v>187</v>
      </c>
      <c r="B13" s="179" t="s">
        <v>188</v>
      </c>
      <c r="C13" s="179"/>
      <c r="D13" s="200" t="s">
        <v>165</v>
      </c>
      <c r="E13" s="93"/>
    </row>
    <row r="14" spans="1:5" ht="51.75" customHeight="1" x14ac:dyDescent="0.25">
      <c r="A14" s="198" t="s">
        <v>189</v>
      </c>
      <c r="B14" s="179" t="s">
        <v>190</v>
      </c>
      <c r="C14" s="179"/>
      <c r="D14" s="200" t="s">
        <v>165</v>
      </c>
      <c r="E14" s="93"/>
    </row>
    <row r="15" spans="1:5" ht="86.25" customHeight="1" x14ac:dyDescent="0.25">
      <c r="A15" s="198" t="s">
        <v>191</v>
      </c>
      <c r="B15" s="179" t="s">
        <v>210</v>
      </c>
      <c r="C15" s="179"/>
      <c r="D15" s="200" t="s">
        <v>165</v>
      </c>
      <c r="E15" s="93"/>
    </row>
    <row r="16" spans="1:5" ht="48.75" customHeight="1" thickBot="1" x14ac:dyDescent="0.3">
      <c r="A16" s="201" t="s">
        <v>214</v>
      </c>
      <c r="B16" s="202" t="s">
        <v>192</v>
      </c>
      <c r="C16" s="202"/>
      <c r="D16" s="203" t="s">
        <v>165</v>
      </c>
      <c r="E16" s="93"/>
    </row>
  </sheetData>
  <sheetProtection algorithmName="SHA-512" hashValue="yfHflGmQdWuffJMIfqRT2uZc7ZzJ1Zf6SbSuQjUY+jXC6pp4FRsAIYTRKgr2gLv0OeawDs6TSIVb14zEXohMyw==" saltValue="InOgPztXpOfIlI8GXfPhUQ==" spinCount="100000" sheet="1" objects="1" scenarios="1" selectLockedCells="1" selectUnlockedCells="1"/>
  <mergeCells count="3">
    <mergeCell ref="B1:D4"/>
    <mergeCell ref="A5:D5"/>
    <mergeCell ref="A6:D6"/>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462E-E6D3-449C-8A06-359BFE154C94}">
  <dimension ref="A1:D600"/>
  <sheetViews>
    <sheetView workbookViewId="0">
      <selection activeCell="C27" sqref="C27"/>
    </sheetView>
  </sheetViews>
  <sheetFormatPr defaultRowHeight="15" x14ac:dyDescent="0.25"/>
  <cols>
    <col min="1" max="1" width="19.85546875" customWidth="1"/>
    <col min="2" max="2" width="34" customWidth="1"/>
    <col min="3" max="3" width="37.140625" customWidth="1"/>
    <col min="4" max="4" width="45.85546875" customWidth="1"/>
  </cols>
  <sheetData>
    <row r="1" spans="1:4" ht="15.75" x14ac:dyDescent="0.25">
      <c r="A1" s="8"/>
      <c r="B1" s="243" t="s">
        <v>134</v>
      </c>
      <c r="C1" s="243"/>
      <c r="D1" s="244"/>
    </row>
    <row r="2" spans="1:4" ht="15.75" x14ac:dyDescent="0.25">
      <c r="A2" s="9"/>
      <c r="B2" s="245"/>
      <c r="C2" s="245"/>
      <c r="D2" s="246"/>
    </row>
    <row r="3" spans="1:4" ht="15.75" x14ac:dyDescent="0.25">
      <c r="A3" s="9"/>
      <c r="B3" s="245"/>
      <c r="C3" s="245"/>
      <c r="D3" s="246"/>
    </row>
    <row r="4" spans="1:4" ht="15.75" x14ac:dyDescent="0.25">
      <c r="A4" s="9"/>
      <c r="B4" s="245"/>
      <c r="C4" s="245"/>
      <c r="D4" s="246"/>
    </row>
    <row r="5" spans="1:4" ht="16.5" thickBot="1" x14ac:dyDescent="0.3">
      <c r="A5" s="9"/>
      <c r="B5" s="245"/>
      <c r="C5" s="245"/>
      <c r="D5" s="246"/>
    </row>
    <row r="6" spans="1:4" ht="22.5" customHeight="1" thickBot="1" x14ac:dyDescent="0.3">
      <c r="A6" s="253" t="s">
        <v>168</v>
      </c>
      <c r="B6" s="254"/>
      <c r="C6" s="254"/>
      <c r="D6" s="255"/>
    </row>
    <row r="7" spans="1:4" ht="32.25" thickBot="1" x14ac:dyDescent="0.3">
      <c r="A7" s="207" t="s">
        <v>139</v>
      </c>
      <c r="B7" s="21" t="s">
        <v>181</v>
      </c>
      <c r="C7" s="21" t="s">
        <v>184</v>
      </c>
      <c r="D7" s="22" t="s">
        <v>183</v>
      </c>
    </row>
    <row r="8" spans="1:4" ht="15.75" x14ac:dyDescent="0.25">
      <c r="A8" s="10"/>
      <c r="B8" s="113"/>
      <c r="C8" s="114"/>
      <c r="D8" s="115"/>
    </row>
    <row r="9" spans="1:4" ht="15.75" x14ac:dyDescent="0.25">
      <c r="A9" s="116"/>
      <c r="B9" s="205"/>
      <c r="C9" s="114"/>
      <c r="D9" s="117"/>
    </row>
    <row r="10" spans="1:4" ht="15.75" x14ac:dyDescent="0.25">
      <c r="A10" s="116"/>
      <c r="B10" s="205"/>
      <c r="C10" s="114"/>
      <c r="D10" s="117"/>
    </row>
    <row r="11" spans="1:4" ht="15.75" x14ac:dyDescent="0.25">
      <c r="A11" s="116"/>
      <c r="B11" s="205"/>
      <c r="C11" s="114"/>
      <c r="D11" s="117"/>
    </row>
    <row r="12" spans="1:4" ht="15.75" x14ac:dyDescent="0.25">
      <c r="A12" s="116"/>
      <c r="B12" s="205"/>
      <c r="C12" s="114"/>
      <c r="D12" s="117"/>
    </row>
    <row r="13" spans="1:4" ht="15.75" x14ac:dyDescent="0.25">
      <c r="A13" s="116"/>
      <c r="B13" s="205"/>
      <c r="C13" s="114"/>
      <c r="D13" s="117"/>
    </row>
    <row r="14" spans="1:4" ht="15.75" x14ac:dyDescent="0.25">
      <c r="A14" s="116"/>
      <c r="B14" s="205"/>
      <c r="C14" s="114"/>
      <c r="D14" s="117"/>
    </row>
    <row r="15" spans="1:4" ht="15.75" x14ac:dyDescent="0.25">
      <c r="A15" s="116"/>
      <c r="B15" s="205"/>
      <c r="C15" s="114"/>
      <c r="D15" s="117"/>
    </row>
    <row r="16" spans="1:4" ht="15.75" x14ac:dyDescent="0.25">
      <c r="A16" s="116"/>
      <c r="B16" s="205"/>
      <c r="C16" s="114"/>
      <c r="D16" s="117"/>
    </row>
    <row r="17" spans="1:4" ht="15.75" x14ac:dyDescent="0.25">
      <c r="A17" s="116"/>
      <c r="B17" s="205"/>
      <c r="C17" s="114"/>
      <c r="D17" s="117"/>
    </row>
    <row r="18" spans="1:4" ht="15.75" x14ac:dyDescent="0.25">
      <c r="A18" s="116"/>
      <c r="B18" s="205"/>
      <c r="C18" s="114"/>
      <c r="D18" s="117"/>
    </row>
    <row r="19" spans="1:4" ht="15.75" x14ac:dyDescent="0.25">
      <c r="A19" s="116"/>
      <c r="B19" s="205"/>
      <c r="C19" s="114"/>
      <c r="D19" s="117"/>
    </row>
    <row r="20" spans="1:4" ht="15.75" x14ac:dyDescent="0.25">
      <c r="A20" s="116"/>
      <c r="B20" s="205"/>
      <c r="C20" s="114"/>
      <c r="D20" s="117"/>
    </row>
    <row r="21" spans="1:4" ht="15.75" x14ac:dyDescent="0.25">
      <c r="A21" s="116"/>
      <c r="B21" s="205"/>
      <c r="C21" s="114"/>
      <c r="D21" s="117"/>
    </row>
    <row r="22" spans="1:4" ht="15.75" x14ac:dyDescent="0.25">
      <c r="A22" s="116"/>
      <c r="B22" s="205"/>
      <c r="C22" s="114"/>
      <c r="D22" s="117"/>
    </row>
    <row r="23" spans="1:4" ht="15.75" x14ac:dyDescent="0.25">
      <c r="A23" s="116"/>
      <c r="B23" s="205"/>
      <c r="C23" s="114"/>
      <c r="D23" s="117"/>
    </row>
    <row r="24" spans="1:4" ht="15.75" x14ac:dyDescent="0.25">
      <c r="A24" s="116"/>
      <c r="B24" s="205"/>
      <c r="C24" s="114"/>
      <c r="D24" s="117"/>
    </row>
    <row r="25" spans="1:4" ht="15.75" x14ac:dyDescent="0.25">
      <c r="A25" s="116"/>
      <c r="B25" s="205"/>
      <c r="C25" s="114"/>
      <c r="D25" s="117"/>
    </row>
    <row r="26" spans="1:4" ht="15.75" x14ac:dyDescent="0.25">
      <c r="A26" s="116"/>
      <c r="B26" s="205"/>
      <c r="C26" s="114"/>
      <c r="D26" s="117"/>
    </row>
    <row r="27" spans="1:4" ht="15.75" x14ac:dyDescent="0.25">
      <c r="A27" s="116"/>
      <c r="B27" s="205"/>
      <c r="C27" s="114"/>
      <c r="D27" s="117"/>
    </row>
    <row r="28" spans="1:4" ht="15.75" x14ac:dyDescent="0.25">
      <c r="A28" s="116"/>
      <c r="B28" s="205"/>
      <c r="C28" s="114"/>
      <c r="D28" s="117"/>
    </row>
    <row r="29" spans="1:4" ht="15.75" x14ac:dyDescent="0.25">
      <c r="A29" s="116"/>
      <c r="B29" s="205"/>
      <c r="C29" s="114"/>
      <c r="D29" s="117"/>
    </row>
    <row r="30" spans="1:4" ht="15.75" x14ac:dyDescent="0.25">
      <c r="A30" s="116"/>
      <c r="B30" s="205"/>
      <c r="C30" s="114"/>
      <c r="D30" s="117"/>
    </row>
    <row r="31" spans="1:4" ht="15.75" x14ac:dyDescent="0.25">
      <c r="A31" s="116"/>
      <c r="B31" s="205"/>
      <c r="C31" s="114"/>
      <c r="D31" s="117"/>
    </row>
    <row r="32" spans="1:4" ht="15.75" x14ac:dyDescent="0.25">
      <c r="A32" s="116"/>
      <c r="B32" s="205"/>
      <c r="C32" s="114"/>
      <c r="D32" s="117"/>
    </row>
    <row r="33" spans="1:4" ht="15.75" x14ac:dyDescent="0.25">
      <c r="A33" s="116"/>
      <c r="B33" s="205"/>
      <c r="C33" s="114"/>
      <c r="D33" s="117"/>
    </row>
    <row r="34" spans="1:4" ht="15.75" x14ac:dyDescent="0.25">
      <c r="A34" s="116"/>
      <c r="B34" s="205"/>
      <c r="C34" s="114"/>
      <c r="D34" s="117"/>
    </row>
    <row r="35" spans="1:4" ht="15.75" x14ac:dyDescent="0.25">
      <c r="A35" s="116"/>
      <c r="B35" s="205"/>
      <c r="C35" s="114"/>
      <c r="D35" s="117"/>
    </row>
    <row r="36" spans="1:4" ht="15.75" x14ac:dyDescent="0.25">
      <c r="A36" s="116"/>
      <c r="B36" s="205"/>
      <c r="C36" s="114"/>
      <c r="D36" s="117"/>
    </row>
    <row r="37" spans="1:4" ht="15.75" x14ac:dyDescent="0.25">
      <c r="A37" s="116"/>
      <c r="B37" s="205"/>
      <c r="C37" s="114"/>
      <c r="D37" s="117"/>
    </row>
    <row r="38" spans="1:4" ht="15.75" x14ac:dyDescent="0.25">
      <c r="A38" s="116"/>
      <c r="B38" s="205"/>
      <c r="C38" s="114"/>
      <c r="D38" s="117"/>
    </row>
    <row r="39" spans="1:4" ht="15.75" x14ac:dyDescent="0.25">
      <c r="A39" s="10"/>
      <c r="B39" s="113"/>
      <c r="C39" s="114"/>
      <c r="D39" s="115"/>
    </row>
    <row r="40" spans="1:4" ht="15.75" x14ac:dyDescent="0.25">
      <c r="A40" s="116"/>
      <c r="B40" s="205"/>
      <c r="C40" s="114"/>
      <c r="D40" s="117"/>
    </row>
    <row r="41" spans="1:4" ht="15.75" x14ac:dyDescent="0.25">
      <c r="A41" s="116"/>
      <c r="B41" s="205"/>
      <c r="C41" s="114"/>
      <c r="D41" s="117"/>
    </row>
    <row r="42" spans="1:4" ht="15.75" x14ac:dyDescent="0.25">
      <c r="A42" s="116"/>
      <c r="B42" s="205"/>
      <c r="C42" s="114"/>
      <c r="D42" s="117"/>
    </row>
    <row r="43" spans="1:4" ht="15.75" x14ac:dyDescent="0.25">
      <c r="A43" s="116"/>
      <c r="B43" s="205"/>
      <c r="C43" s="114"/>
      <c r="D43" s="117"/>
    </row>
    <row r="44" spans="1:4" ht="15.75" x14ac:dyDescent="0.25">
      <c r="A44" s="116"/>
      <c r="B44" s="205"/>
      <c r="C44" s="114"/>
      <c r="D44" s="117"/>
    </row>
    <row r="45" spans="1:4" ht="15.75" x14ac:dyDescent="0.25">
      <c r="A45" s="116"/>
      <c r="B45" s="205"/>
      <c r="C45" s="114"/>
      <c r="D45" s="117"/>
    </row>
    <row r="46" spans="1:4" ht="15.75" x14ac:dyDescent="0.25">
      <c r="A46" s="116"/>
      <c r="B46" s="205"/>
      <c r="C46" s="114"/>
      <c r="D46" s="117"/>
    </row>
    <row r="47" spans="1:4" ht="15.75" x14ac:dyDescent="0.25">
      <c r="A47" s="116"/>
      <c r="B47" s="205"/>
      <c r="C47" s="114"/>
      <c r="D47" s="117"/>
    </row>
    <row r="48" spans="1:4" ht="15.75" x14ac:dyDescent="0.25">
      <c r="A48" s="116"/>
      <c r="B48" s="205"/>
      <c r="C48" s="114"/>
      <c r="D48" s="117"/>
    </row>
    <row r="49" spans="1:4" ht="15.75" x14ac:dyDescent="0.25">
      <c r="A49" s="116"/>
      <c r="B49" s="205"/>
      <c r="C49" s="114"/>
      <c r="D49" s="117"/>
    </row>
    <row r="50" spans="1:4" ht="15.75" x14ac:dyDescent="0.25">
      <c r="A50" s="116"/>
      <c r="B50" s="205"/>
      <c r="C50" s="114"/>
      <c r="D50" s="117"/>
    </row>
    <row r="51" spans="1:4" ht="15.75" x14ac:dyDescent="0.25">
      <c r="A51" s="116"/>
      <c r="B51" s="205"/>
      <c r="C51" s="114"/>
      <c r="D51" s="117"/>
    </row>
    <row r="52" spans="1:4" ht="15.75" x14ac:dyDescent="0.25">
      <c r="A52" s="116"/>
      <c r="B52" s="205"/>
      <c r="C52" s="114"/>
      <c r="D52" s="117"/>
    </row>
    <row r="53" spans="1:4" ht="15.75" x14ac:dyDescent="0.25">
      <c r="A53" s="116"/>
      <c r="B53" s="205"/>
      <c r="C53" s="114"/>
      <c r="D53" s="117"/>
    </row>
    <row r="54" spans="1:4" ht="15.75" x14ac:dyDescent="0.25">
      <c r="A54" s="116"/>
      <c r="B54" s="205"/>
      <c r="C54" s="114"/>
      <c r="D54" s="117"/>
    </row>
    <row r="55" spans="1:4" ht="15.75" x14ac:dyDescent="0.25">
      <c r="A55" s="116"/>
      <c r="B55" s="205"/>
      <c r="C55" s="114"/>
      <c r="D55" s="117"/>
    </row>
    <row r="56" spans="1:4" ht="15.75" x14ac:dyDescent="0.25">
      <c r="A56" s="116"/>
      <c r="B56" s="205"/>
      <c r="C56" s="114"/>
      <c r="D56" s="117"/>
    </row>
    <row r="57" spans="1:4" ht="15.75" x14ac:dyDescent="0.25">
      <c r="A57" s="116"/>
      <c r="B57" s="205"/>
      <c r="C57" s="114"/>
      <c r="D57" s="117"/>
    </row>
    <row r="58" spans="1:4" ht="15.75" x14ac:dyDescent="0.25">
      <c r="A58" s="116"/>
      <c r="B58" s="205"/>
      <c r="C58" s="114"/>
      <c r="D58" s="117"/>
    </row>
    <row r="59" spans="1:4" ht="15.75" x14ac:dyDescent="0.25">
      <c r="A59" s="116"/>
      <c r="B59" s="205"/>
      <c r="C59" s="114"/>
      <c r="D59" s="117"/>
    </row>
    <row r="60" spans="1:4" ht="15.75" x14ac:dyDescent="0.25">
      <c r="A60" s="116"/>
      <c r="B60" s="205"/>
      <c r="C60" s="114"/>
      <c r="D60" s="117"/>
    </row>
    <row r="61" spans="1:4" ht="15.75" x14ac:dyDescent="0.25">
      <c r="A61" s="116"/>
      <c r="B61" s="205"/>
      <c r="C61" s="114"/>
      <c r="D61" s="117"/>
    </row>
    <row r="62" spans="1:4" ht="15.75" x14ac:dyDescent="0.25">
      <c r="A62" s="116"/>
      <c r="B62" s="205"/>
      <c r="C62" s="114"/>
      <c r="D62" s="117"/>
    </row>
    <row r="63" spans="1:4" ht="15.75" x14ac:dyDescent="0.25">
      <c r="A63" s="116"/>
      <c r="B63" s="205"/>
      <c r="C63" s="114"/>
      <c r="D63" s="117"/>
    </row>
    <row r="64" spans="1:4" ht="15.75" x14ac:dyDescent="0.25">
      <c r="A64" s="116"/>
      <c r="B64" s="205"/>
      <c r="C64" s="114"/>
      <c r="D64" s="117"/>
    </row>
    <row r="65" spans="1:4" ht="15.75" x14ac:dyDescent="0.25">
      <c r="A65" s="116"/>
      <c r="B65" s="205"/>
      <c r="C65" s="114"/>
      <c r="D65" s="117"/>
    </row>
    <row r="66" spans="1:4" ht="15.75" x14ac:dyDescent="0.25">
      <c r="A66" s="116"/>
      <c r="B66" s="205"/>
      <c r="C66" s="114"/>
      <c r="D66" s="117"/>
    </row>
    <row r="67" spans="1:4" ht="15.75" x14ac:dyDescent="0.25">
      <c r="A67" s="116"/>
      <c r="B67" s="205"/>
      <c r="C67" s="114"/>
      <c r="D67" s="117"/>
    </row>
    <row r="68" spans="1:4" ht="15.75" x14ac:dyDescent="0.25">
      <c r="A68" s="116"/>
      <c r="B68" s="205"/>
      <c r="C68" s="114"/>
      <c r="D68" s="117"/>
    </row>
    <row r="69" spans="1:4" ht="15.75" x14ac:dyDescent="0.25">
      <c r="A69" s="116"/>
      <c r="B69" s="205"/>
      <c r="C69" s="114"/>
      <c r="D69" s="117"/>
    </row>
    <row r="70" spans="1:4" ht="15.75" x14ac:dyDescent="0.25">
      <c r="A70" s="116"/>
      <c r="B70" s="205"/>
      <c r="C70" s="114"/>
      <c r="D70" s="117"/>
    </row>
    <row r="71" spans="1:4" ht="15.75" x14ac:dyDescent="0.25">
      <c r="A71" s="116"/>
      <c r="B71" s="205"/>
      <c r="C71" s="114"/>
      <c r="D71" s="117"/>
    </row>
    <row r="72" spans="1:4" ht="15.75" x14ac:dyDescent="0.25">
      <c r="A72" s="116"/>
      <c r="B72" s="205"/>
      <c r="C72" s="114"/>
      <c r="D72" s="117"/>
    </row>
    <row r="73" spans="1:4" ht="15.75" x14ac:dyDescent="0.25">
      <c r="A73" s="116"/>
      <c r="B73" s="205"/>
      <c r="C73" s="114"/>
      <c r="D73" s="117"/>
    </row>
    <row r="74" spans="1:4" ht="15.75" x14ac:dyDescent="0.25">
      <c r="A74" s="116"/>
      <c r="B74" s="205"/>
      <c r="C74" s="114"/>
      <c r="D74" s="117"/>
    </row>
    <row r="75" spans="1:4" ht="15.75" x14ac:dyDescent="0.25">
      <c r="A75" s="116"/>
      <c r="B75" s="205"/>
      <c r="C75" s="114"/>
      <c r="D75" s="117"/>
    </row>
    <row r="76" spans="1:4" ht="15.75" x14ac:dyDescent="0.25">
      <c r="A76" s="116"/>
      <c r="B76" s="205"/>
      <c r="C76" s="114"/>
      <c r="D76" s="117"/>
    </row>
    <row r="77" spans="1:4" ht="15.75" x14ac:dyDescent="0.25">
      <c r="A77" s="116"/>
      <c r="B77" s="205"/>
      <c r="C77" s="114"/>
      <c r="D77" s="117"/>
    </row>
    <row r="78" spans="1:4" ht="15.75" x14ac:dyDescent="0.25">
      <c r="A78" s="116"/>
      <c r="B78" s="205"/>
      <c r="C78" s="114"/>
      <c r="D78" s="117"/>
    </row>
    <row r="79" spans="1:4" ht="15.75" x14ac:dyDescent="0.25">
      <c r="A79" s="116"/>
      <c r="B79" s="205"/>
      <c r="C79" s="114"/>
      <c r="D79" s="117"/>
    </row>
    <row r="80" spans="1:4" ht="15.75" x14ac:dyDescent="0.25">
      <c r="A80" s="116"/>
      <c r="B80" s="205"/>
      <c r="C80" s="114"/>
      <c r="D80" s="117"/>
    </row>
    <row r="81" spans="1:4" ht="15.75" x14ac:dyDescent="0.25">
      <c r="A81" s="116"/>
      <c r="B81" s="205"/>
      <c r="C81" s="114"/>
      <c r="D81" s="117"/>
    </row>
    <row r="82" spans="1:4" ht="15.75" x14ac:dyDescent="0.25">
      <c r="A82" s="116"/>
      <c r="B82" s="205"/>
      <c r="C82" s="114"/>
      <c r="D82" s="117"/>
    </row>
    <row r="83" spans="1:4" ht="15.75" x14ac:dyDescent="0.25">
      <c r="A83" s="116"/>
      <c r="B83" s="205"/>
      <c r="C83" s="114"/>
      <c r="D83" s="117"/>
    </row>
    <row r="84" spans="1:4" ht="15.75" x14ac:dyDescent="0.25">
      <c r="A84" s="116"/>
      <c r="B84" s="205"/>
      <c r="C84" s="114"/>
      <c r="D84" s="117"/>
    </row>
    <row r="85" spans="1:4" ht="15.75" x14ac:dyDescent="0.25">
      <c r="A85" s="116"/>
      <c r="B85" s="205"/>
      <c r="C85" s="114"/>
      <c r="D85" s="117"/>
    </row>
    <row r="86" spans="1:4" ht="15.75" x14ac:dyDescent="0.25">
      <c r="A86" s="116"/>
      <c r="B86" s="205"/>
      <c r="C86" s="114"/>
      <c r="D86" s="117"/>
    </row>
    <row r="87" spans="1:4" ht="15.75" x14ac:dyDescent="0.25">
      <c r="A87" s="116"/>
      <c r="B87" s="205"/>
      <c r="C87" s="114"/>
      <c r="D87" s="117"/>
    </row>
    <row r="88" spans="1:4" ht="15.75" x14ac:dyDescent="0.25">
      <c r="A88" s="116"/>
      <c r="B88" s="205"/>
      <c r="C88" s="114"/>
      <c r="D88" s="117"/>
    </row>
    <row r="89" spans="1:4" ht="15.75" x14ac:dyDescent="0.25">
      <c r="A89" s="116"/>
      <c r="B89" s="205"/>
      <c r="C89" s="114"/>
      <c r="D89" s="117"/>
    </row>
    <row r="90" spans="1:4" ht="15.75" x14ac:dyDescent="0.25">
      <c r="A90" s="116"/>
      <c r="B90" s="205"/>
      <c r="C90" s="114"/>
      <c r="D90" s="117"/>
    </row>
    <row r="91" spans="1:4" ht="15.75" x14ac:dyDescent="0.25">
      <c r="A91" s="116"/>
      <c r="B91" s="205"/>
      <c r="C91" s="114"/>
      <c r="D91" s="117"/>
    </row>
    <row r="92" spans="1:4" ht="15.75" x14ac:dyDescent="0.25">
      <c r="A92" s="116"/>
      <c r="B92" s="205"/>
      <c r="C92" s="114"/>
      <c r="D92" s="117"/>
    </row>
    <row r="93" spans="1:4" ht="15.75" x14ac:dyDescent="0.25">
      <c r="A93" s="116"/>
      <c r="B93" s="205"/>
      <c r="C93" s="114"/>
      <c r="D93" s="117"/>
    </row>
    <row r="94" spans="1:4" ht="15.75" x14ac:dyDescent="0.25">
      <c r="A94" s="116"/>
      <c r="B94" s="205"/>
      <c r="C94" s="114"/>
      <c r="D94" s="117"/>
    </row>
    <row r="95" spans="1:4" ht="15.75" x14ac:dyDescent="0.25">
      <c r="A95" s="116"/>
      <c r="B95" s="205"/>
      <c r="C95" s="114"/>
      <c r="D95" s="117"/>
    </row>
    <row r="96" spans="1:4" ht="15.75" x14ac:dyDescent="0.25">
      <c r="A96" s="116"/>
      <c r="B96" s="205"/>
      <c r="C96" s="114"/>
      <c r="D96" s="117"/>
    </row>
    <row r="97" spans="1:4" ht="15.75" x14ac:dyDescent="0.25">
      <c r="A97" s="116"/>
      <c r="B97" s="205"/>
      <c r="C97" s="114"/>
      <c r="D97" s="117"/>
    </row>
    <row r="98" spans="1:4" ht="15.75" x14ac:dyDescent="0.25">
      <c r="A98" s="116"/>
      <c r="B98" s="205"/>
      <c r="C98" s="114"/>
      <c r="D98" s="117"/>
    </row>
    <row r="99" spans="1:4" ht="15.75" x14ac:dyDescent="0.25">
      <c r="A99" s="116"/>
      <c r="B99" s="205"/>
      <c r="C99" s="114"/>
      <c r="D99" s="117"/>
    </row>
    <row r="100" spans="1:4" ht="15.75" x14ac:dyDescent="0.25">
      <c r="A100" s="116"/>
      <c r="B100" s="205"/>
      <c r="C100" s="114"/>
      <c r="D100" s="117"/>
    </row>
    <row r="101" spans="1:4" ht="15.75" x14ac:dyDescent="0.25">
      <c r="A101" s="116"/>
      <c r="B101" s="205"/>
      <c r="C101" s="114"/>
      <c r="D101" s="117"/>
    </row>
    <row r="102" spans="1:4" ht="15.75" x14ac:dyDescent="0.25">
      <c r="A102" s="116"/>
      <c r="B102" s="205"/>
      <c r="C102" s="114"/>
      <c r="D102" s="117"/>
    </row>
    <row r="103" spans="1:4" ht="15.75" x14ac:dyDescent="0.25">
      <c r="A103" s="116"/>
      <c r="B103" s="205"/>
      <c r="C103" s="114"/>
      <c r="D103" s="117"/>
    </row>
    <row r="104" spans="1:4" ht="15.75" x14ac:dyDescent="0.25">
      <c r="A104" s="116"/>
      <c r="B104" s="205"/>
      <c r="C104" s="114"/>
      <c r="D104" s="117"/>
    </row>
    <row r="105" spans="1:4" ht="15.75" x14ac:dyDescent="0.25">
      <c r="A105" s="116"/>
      <c r="B105" s="205"/>
      <c r="C105" s="114"/>
      <c r="D105" s="117"/>
    </row>
    <row r="106" spans="1:4" ht="15.75" x14ac:dyDescent="0.25">
      <c r="A106" s="116"/>
      <c r="B106" s="205"/>
      <c r="C106" s="114"/>
      <c r="D106" s="117"/>
    </row>
    <row r="107" spans="1:4" ht="15.75" x14ac:dyDescent="0.25">
      <c r="A107" s="116"/>
      <c r="B107" s="205"/>
      <c r="C107" s="114"/>
      <c r="D107" s="117"/>
    </row>
    <row r="108" spans="1:4" ht="15.75" x14ac:dyDescent="0.25">
      <c r="A108" s="116"/>
      <c r="B108" s="205"/>
      <c r="C108" s="114"/>
      <c r="D108" s="117"/>
    </row>
    <row r="109" spans="1:4" ht="15.75" x14ac:dyDescent="0.25">
      <c r="A109" s="116"/>
      <c r="B109" s="205"/>
      <c r="C109" s="114"/>
      <c r="D109" s="117"/>
    </row>
    <row r="110" spans="1:4" ht="15.75" x14ac:dyDescent="0.25">
      <c r="A110" s="116"/>
      <c r="B110" s="205"/>
      <c r="C110" s="114"/>
      <c r="D110" s="117"/>
    </row>
    <row r="111" spans="1:4" ht="15.75" x14ac:dyDescent="0.25">
      <c r="A111" s="116"/>
      <c r="B111" s="205"/>
      <c r="C111" s="114"/>
      <c r="D111" s="117"/>
    </row>
    <row r="112" spans="1:4" ht="15.75" x14ac:dyDescent="0.25">
      <c r="A112" s="116"/>
      <c r="B112" s="205"/>
      <c r="C112" s="114"/>
      <c r="D112" s="117"/>
    </row>
    <row r="113" spans="1:4" ht="15.75" x14ac:dyDescent="0.25">
      <c r="A113" s="116"/>
      <c r="B113" s="205"/>
      <c r="C113" s="114"/>
      <c r="D113" s="117"/>
    </row>
    <row r="114" spans="1:4" ht="15.75" x14ac:dyDescent="0.25">
      <c r="A114" s="116"/>
      <c r="B114" s="205"/>
      <c r="C114" s="114"/>
      <c r="D114" s="117"/>
    </row>
    <row r="115" spans="1:4" ht="15.75" x14ac:dyDescent="0.25">
      <c r="A115" s="116"/>
      <c r="B115" s="205"/>
      <c r="C115" s="114"/>
      <c r="D115" s="117"/>
    </row>
    <row r="116" spans="1:4" ht="15.75" x14ac:dyDescent="0.25">
      <c r="A116" s="116"/>
      <c r="B116" s="205"/>
      <c r="C116" s="114"/>
      <c r="D116" s="117"/>
    </row>
    <row r="117" spans="1:4" ht="15.75" x14ac:dyDescent="0.25">
      <c r="A117" s="116"/>
      <c r="B117" s="205"/>
      <c r="C117" s="114"/>
      <c r="D117" s="117"/>
    </row>
    <row r="118" spans="1:4" ht="15.75" x14ac:dyDescent="0.25">
      <c r="A118" s="116"/>
      <c r="B118" s="205"/>
      <c r="C118" s="114"/>
      <c r="D118" s="117"/>
    </row>
    <row r="119" spans="1:4" ht="15.75" x14ac:dyDescent="0.25">
      <c r="A119" s="116"/>
      <c r="B119" s="205"/>
      <c r="C119" s="114"/>
      <c r="D119" s="117"/>
    </row>
    <row r="120" spans="1:4" ht="15.75" x14ac:dyDescent="0.25">
      <c r="A120" s="116"/>
      <c r="B120" s="205"/>
      <c r="C120" s="114"/>
      <c r="D120" s="117"/>
    </row>
    <row r="121" spans="1:4" ht="15.75" x14ac:dyDescent="0.25">
      <c r="A121" s="116"/>
      <c r="B121" s="205"/>
      <c r="C121" s="114"/>
      <c r="D121" s="117"/>
    </row>
    <row r="122" spans="1:4" ht="15.75" x14ac:dyDescent="0.25">
      <c r="A122" s="116"/>
      <c r="B122" s="205"/>
      <c r="C122" s="114"/>
      <c r="D122" s="117"/>
    </row>
    <row r="123" spans="1:4" ht="15.75" x14ac:dyDescent="0.25">
      <c r="A123" s="116"/>
      <c r="B123" s="205"/>
      <c r="C123" s="114"/>
      <c r="D123" s="117"/>
    </row>
    <row r="124" spans="1:4" ht="15.75" x14ac:dyDescent="0.25">
      <c r="A124" s="116"/>
      <c r="B124" s="205"/>
      <c r="C124" s="114"/>
      <c r="D124" s="117"/>
    </row>
    <row r="125" spans="1:4" ht="15.75" x14ac:dyDescent="0.25">
      <c r="A125" s="116"/>
      <c r="B125" s="205"/>
      <c r="C125" s="114"/>
      <c r="D125" s="117"/>
    </row>
    <row r="126" spans="1:4" ht="15.75" x14ac:dyDescent="0.25">
      <c r="A126" s="116"/>
      <c r="B126" s="205"/>
      <c r="C126" s="114"/>
      <c r="D126" s="117"/>
    </row>
    <row r="127" spans="1:4" ht="15.75" x14ac:dyDescent="0.25">
      <c r="A127" s="116"/>
      <c r="B127" s="205"/>
      <c r="C127" s="114"/>
      <c r="D127" s="117"/>
    </row>
    <row r="128" spans="1:4" ht="15.75" x14ac:dyDescent="0.25">
      <c r="A128" s="116"/>
      <c r="B128" s="205"/>
      <c r="C128" s="114"/>
      <c r="D128" s="117"/>
    </row>
    <row r="129" spans="1:4" ht="15.75" x14ac:dyDescent="0.25">
      <c r="A129" s="116"/>
      <c r="B129" s="205"/>
      <c r="C129" s="114"/>
      <c r="D129" s="117"/>
    </row>
    <row r="130" spans="1:4" ht="15.75" x14ac:dyDescent="0.25">
      <c r="A130" s="116"/>
      <c r="B130" s="205"/>
      <c r="C130" s="114"/>
      <c r="D130" s="117"/>
    </row>
    <row r="131" spans="1:4" ht="15.75" x14ac:dyDescent="0.25">
      <c r="A131" s="116"/>
      <c r="B131" s="205"/>
      <c r="C131" s="114"/>
      <c r="D131" s="117"/>
    </row>
    <row r="132" spans="1:4" ht="15.75" x14ac:dyDescent="0.25">
      <c r="A132" s="116"/>
      <c r="B132" s="205"/>
      <c r="C132" s="114"/>
      <c r="D132" s="117"/>
    </row>
    <row r="133" spans="1:4" ht="15.75" x14ac:dyDescent="0.25">
      <c r="A133" s="116"/>
      <c r="B133" s="205"/>
      <c r="C133" s="114"/>
      <c r="D133" s="117"/>
    </row>
    <row r="134" spans="1:4" ht="15.75" x14ac:dyDescent="0.25">
      <c r="A134" s="116"/>
      <c r="B134" s="205"/>
      <c r="C134" s="114"/>
      <c r="D134" s="117"/>
    </row>
    <row r="135" spans="1:4" ht="15.75" x14ac:dyDescent="0.25">
      <c r="A135" s="116"/>
      <c r="B135" s="205"/>
      <c r="C135" s="114"/>
      <c r="D135" s="117"/>
    </row>
    <row r="136" spans="1:4" ht="15.75" x14ac:dyDescent="0.25">
      <c r="A136" s="116"/>
      <c r="B136" s="205"/>
      <c r="C136" s="114"/>
      <c r="D136" s="117"/>
    </row>
    <row r="137" spans="1:4" ht="15.75" x14ac:dyDescent="0.25">
      <c r="A137" s="116"/>
      <c r="B137" s="205"/>
      <c r="C137" s="114"/>
      <c r="D137" s="117"/>
    </row>
    <row r="138" spans="1:4" ht="15.75" x14ac:dyDescent="0.25">
      <c r="A138" s="116"/>
      <c r="B138" s="205"/>
      <c r="C138" s="114"/>
      <c r="D138" s="117"/>
    </row>
    <row r="139" spans="1:4" ht="15.75" x14ac:dyDescent="0.25">
      <c r="A139" s="116"/>
      <c r="B139" s="205"/>
      <c r="C139" s="114"/>
      <c r="D139" s="117"/>
    </row>
    <row r="140" spans="1:4" ht="15.75" x14ac:dyDescent="0.25">
      <c r="A140" s="116"/>
      <c r="B140" s="205"/>
      <c r="C140" s="114"/>
      <c r="D140" s="117"/>
    </row>
    <row r="141" spans="1:4" ht="15.75" x14ac:dyDescent="0.25">
      <c r="A141" s="116"/>
      <c r="B141" s="205"/>
      <c r="C141" s="114"/>
      <c r="D141" s="117"/>
    </row>
    <row r="142" spans="1:4" ht="15.75" x14ac:dyDescent="0.25">
      <c r="A142" s="116"/>
      <c r="B142" s="205"/>
      <c r="C142" s="114"/>
      <c r="D142" s="117"/>
    </row>
    <row r="143" spans="1:4" ht="15.75" x14ac:dyDescent="0.25">
      <c r="A143" s="116"/>
      <c r="B143" s="205"/>
      <c r="C143" s="114"/>
      <c r="D143" s="117"/>
    </row>
    <row r="144" spans="1:4" ht="15.75" x14ac:dyDescent="0.25">
      <c r="A144" s="116"/>
      <c r="B144" s="205"/>
      <c r="C144" s="114"/>
      <c r="D144" s="117"/>
    </row>
    <row r="145" spans="1:4" ht="15.75" x14ac:dyDescent="0.25">
      <c r="A145" s="116"/>
      <c r="B145" s="205"/>
      <c r="C145" s="114"/>
      <c r="D145" s="117"/>
    </row>
    <row r="146" spans="1:4" ht="15.75" x14ac:dyDescent="0.25">
      <c r="A146" s="116"/>
      <c r="B146" s="205"/>
      <c r="C146" s="114"/>
      <c r="D146" s="117"/>
    </row>
    <row r="147" spans="1:4" ht="15.75" x14ac:dyDescent="0.25">
      <c r="A147" s="116"/>
      <c r="B147" s="205"/>
      <c r="C147" s="114"/>
      <c r="D147" s="117"/>
    </row>
    <row r="148" spans="1:4" ht="15.75" x14ac:dyDescent="0.25">
      <c r="A148" s="116"/>
      <c r="B148" s="205"/>
      <c r="C148" s="114"/>
      <c r="D148" s="117"/>
    </row>
    <row r="149" spans="1:4" ht="15.75" x14ac:dyDescent="0.25">
      <c r="A149" s="116"/>
      <c r="B149" s="205"/>
      <c r="C149" s="114"/>
      <c r="D149" s="117"/>
    </row>
    <row r="150" spans="1:4" ht="15.75" x14ac:dyDescent="0.25">
      <c r="A150" s="116"/>
      <c r="B150" s="205"/>
      <c r="C150" s="114"/>
      <c r="D150" s="117"/>
    </row>
    <row r="151" spans="1:4" ht="15.75" x14ac:dyDescent="0.25">
      <c r="A151" s="116"/>
      <c r="B151" s="205"/>
      <c r="C151" s="114"/>
      <c r="D151" s="117"/>
    </row>
    <row r="152" spans="1:4" ht="15.75" x14ac:dyDescent="0.25">
      <c r="A152" s="116"/>
      <c r="B152" s="205"/>
      <c r="C152" s="114"/>
      <c r="D152" s="117"/>
    </row>
    <row r="153" spans="1:4" ht="15.75" x14ac:dyDescent="0.25">
      <c r="A153" s="116"/>
      <c r="B153" s="205"/>
      <c r="C153" s="114"/>
      <c r="D153" s="117"/>
    </row>
    <row r="154" spans="1:4" ht="15.75" x14ac:dyDescent="0.25">
      <c r="A154" s="116"/>
      <c r="B154" s="205"/>
      <c r="C154" s="114"/>
      <c r="D154" s="117"/>
    </row>
    <row r="155" spans="1:4" ht="15.75" x14ac:dyDescent="0.25">
      <c r="A155" s="116"/>
      <c r="B155" s="205"/>
      <c r="C155" s="114"/>
      <c r="D155" s="117"/>
    </row>
    <row r="156" spans="1:4" ht="15.75" x14ac:dyDescent="0.25">
      <c r="A156" s="116"/>
      <c r="B156" s="205"/>
      <c r="C156" s="114"/>
      <c r="D156" s="117"/>
    </row>
    <row r="157" spans="1:4" ht="15.75" x14ac:dyDescent="0.25">
      <c r="A157" s="116"/>
      <c r="B157" s="205"/>
      <c r="C157" s="114"/>
      <c r="D157" s="117"/>
    </row>
    <row r="158" spans="1:4" ht="15.75" x14ac:dyDescent="0.25">
      <c r="A158" s="116"/>
      <c r="B158" s="205"/>
      <c r="C158" s="114"/>
      <c r="D158" s="117"/>
    </row>
    <row r="159" spans="1:4" ht="15.75" x14ac:dyDescent="0.25">
      <c r="A159" s="116"/>
      <c r="B159" s="205"/>
      <c r="C159" s="114"/>
      <c r="D159" s="117"/>
    </row>
    <row r="160" spans="1:4" ht="15.75" x14ac:dyDescent="0.25">
      <c r="A160" s="116"/>
      <c r="B160" s="205"/>
      <c r="C160" s="114"/>
      <c r="D160" s="117"/>
    </row>
    <row r="161" spans="1:4" ht="15.75" x14ac:dyDescent="0.25">
      <c r="A161" s="116"/>
      <c r="B161" s="205"/>
      <c r="C161" s="114"/>
      <c r="D161" s="117"/>
    </row>
    <row r="162" spans="1:4" ht="15.75" x14ac:dyDescent="0.25">
      <c r="A162" s="116"/>
      <c r="B162" s="205"/>
      <c r="C162" s="114"/>
      <c r="D162" s="117"/>
    </row>
    <row r="163" spans="1:4" ht="15.75" x14ac:dyDescent="0.25">
      <c r="A163" s="116"/>
      <c r="B163" s="205"/>
      <c r="C163" s="114"/>
      <c r="D163" s="117"/>
    </row>
    <row r="164" spans="1:4" ht="15.75" x14ac:dyDescent="0.25">
      <c r="A164" s="116"/>
      <c r="B164" s="205"/>
      <c r="C164" s="114"/>
      <c r="D164" s="117"/>
    </row>
    <row r="165" spans="1:4" ht="15.75" x14ac:dyDescent="0.25">
      <c r="A165" s="116"/>
      <c r="B165" s="205"/>
      <c r="C165" s="114"/>
      <c r="D165" s="117"/>
    </row>
    <row r="166" spans="1:4" ht="15.75" x14ac:dyDescent="0.25">
      <c r="A166" s="116"/>
      <c r="B166" s="205"/>
      <c r="C166" s="114"/>
      <c r="D166" s="117"/>
    </row>
    <row r="167" spans="1:4" ht="15.75" x14ac:dyDescent="0.25">
      <c r="A167" s="116"/>
      <c r="B167" s="205"/>
      <c r="C167" s="114"/>
      <c r="D167" s="117"/>
    </row>
    <row r="168" spans="1:4" ht="15.75" x14ac:dyDescent="0.25">
      <c r="A168" s="116"/>
      <c r="B168" s="205"/>
      <c r="C168" s="114"/>
      <c r="D168" s="117"/>
    </row>
    <row r="169" spans="1:4" ht="15.75" x14ac:dyDescent="0.25">
      <c r="A169" s="116"/>
      <c r="B169" s="205"/>
      <c r="C169" s="114"/>
      <c r="D169" s="117"/>
    </row>
    <row r="170" spans="1:4" ht="15.75" x14ac:dyDescent="0.25">
      <c r="A170" s="116"/>
      <c r="B170" s="205"/>
      <c r="C170" s="114"/>
      <c r="D170" s="117"/>
    </row>
    <row r="171" spans="1:4" ht="15.75" x14ac:dyDescent="0.25">
      <c r="A171" s="116"/>
      <c r="B171" s="205"/>
      <c r="C171" s="114"/>
      <c r="D171" s="117"/>
    </row>
    <row r="172" spans="1:4" ht="15.75" x14ac:dyDescent="0.25">
      <c r="A172" s="116"/>
      <c r="B172" s="205"/>
      <c r="C172" s="114"/>
      <c r="D172" s="117"/>
    </row>
    <row r="173" spans="1:4" ht="15.75" x14ac:dyDescent="0.25">
      <c r="A173" s="116"/>
      <c r="B173" s="205"/>
      <c r="C173" s="114"/>
      <c r="D173" s="117"/>
    </row>
    <row r="174" spans="1:4" ht="15.75" x14ac:dyDescent="0.25">
      <c r="A174" s="116"/>
      <c r="B174" s="205"/>
      <c r="C174" s="114"/>
      <c r="D174" s="117"/>
    </row>
    <row r="175" spans="1:4" ht="15.75" x14ac:dyDescent="0.25">
      <c r="A175" s="116"/>
      <c r="B175" s="205"/>
      <c r="C175" s="114"/>
      <c r="D175" s="117"/>
    </row>
    <row r="176" spans="1:4" ht="15.75" x14ac:dyDescent="0.25">
      <c r="A176" s="116"/>
      <c r="B176" s="205"/>
      <c r="C176" s="114"/>
      <c r="D176" s="117"/>
    </row>
    <row r="177" spans="1:4" ht="15.75" x14ac:dyDescent="0.25">
      <c r="A177" s="116"/>
      <c r="B177" s="205"/>
      <c r="C177" s="114"/>
      <c r="D177" s="117"/>
    </row>
    <row r="178" spans="1:4" ht="15.75" x14ac:dyDescent="0.25">
      <c r="A178" s="116"/>
      <c r="B178" s="205"/>
      <c r="C178" s="114"/>
      <c r="D178" s="117"/>
    </row>
    <row r="179" spans="1:4" ht="15.75" x14ac:dyDescent="0.25">
      <c r="A179" s="116"/>
      <c r="B179" s="205"/>
      <c r="C179" s="114"/>
      <c r="D179" s="117"/>
    </row>
    <row r="180" spans="1:4" ht="15.75" x14ac:dyDescent="0.25">
      <c r="A180" s="116"/>
      <c r="B180" s="205"/>
      <c r="C180" s="114"/>
      <c r="D180" s="117"/>
    </row>
    <row r="181" spans="1:4" ht="15.75" x14ac:dyDescent="0.25">
      <c r="A181" s="116"/>
      <c r="B181" s="205"/>
      <c r="C181" s="114"/>
      <c r="D181" s="117"/>
    </row>
    <row r="182" spans="1:4" ht="15.75" x14ac:dyDescent="0.25">
      <c r="A182" s="116"/>
      <c r="B182" s="205"/>
      <c r="C182" s="114"/>
      <c r="D182" s="117"/>
    </row>
    <row r="183" spans="1:4" ht="15.75" x14ac:dyDescent="0.25">
      <c r="A183" s="116"/>
      <c r="B183" s="205"/>
      <c r="C183" s="114"/>
      <c r="D183" s="117"/>
    </row>
    <row r="184" spans="1:4" ht="15.75" x14ac:dyDescent="0.25">
      <c r="A184" s="116"/>
      <c r="B184" s="205"/>
      <c r="C184" s="114"/>
      <c r="D184" s="117"/>
    </row>
    <row r="185" spans="1:4" ht="15.75" x14ac:dyDescent="0.25">
      <c r="A185" s="116"/>
      <c r="B185" s="205"/>
      <c r="C185" s="114"/>
      <c r="D185" s="117"/>
    </row>
    <row r="186" spans="1:4" ht="15.75" x14ac:dyDescent="0.25">
      <c r="A186" s="116"/>
      <c r="B186" s="205"/>
      <c r="C186" s="114"/>
      <c r="D186" s="117"/>
    </row>
    <row r="187" spans="1:4" ht="15.75" x14ac:dyDescent="0.25">
      <c r="A187" s="116"/>
      <c r="B187" s="205"/>
      <c r="C187" s="114"/>
      <c r="D187" s="117"/>
    </row>
    <row r="188" spans="1:4" ht="15.75" x14ac:dyDescent="0.25">
      <c r="A188" s="116"/>
      <c r="B188" s="205"/>
      <c r="C188" s="114"/>
      <c r="D188" s="117"/>
    </row>
    <row r="189" spans="1:4" ht="15.75" x14ac:dyDescent="0.25">
      <c r="A189" s="116"/>
      <c r="B189" s="205"/>
      <c r="C189" s="114"/>
      <c r="D189" s="117"/>
    </row>
    <row r="190" spans="1:4" ht="15.75" x14ac:dyDescent="0.25">
      <c r="A190" s="116"/>
      <c r="B190" s="205"/>
      <c r="C190" s="114"/>
      <c r="D190" s="117"/>
    </row>
    <row r="191" spans="1:4" ht="15.75" x14ac:dyDescent="0.25">
      <c r="A191" s="116"/>
      <c r="B191" s="205"/>
      <c r="C191" s="114"/>
      <c r="D191" s="117"/>
    </row>
    <row r="192" spans="1:4" ht="15.75" x14ac:dyDescent="0.25">
      <c r="A192" s="116"/>
      <c r="B192" s="205"/>
      <c r="C192" s="114"/>
      <c r="D192" s="117"/>
    </row>
    <row r="193" spans="1:4" ht="15.75" x14ac:dyDescent="0.25">
      <c r="A193" s="116"/>
      <c r="B193" s="205"/>
      <c r="C193" s="114"/>
      <c r="D193" s="117"/>
    </row>
    <row r="194" spans="1:4" ht="15.75" x14ac:dyDescent="0.25">
      <c r="A194" s="116"/>
      <c r="B194" s="205"/>
      <c r="C194" s="114"/>
      <c r="D194" s="117"/>
    </row>
    <row r="195" spans="1:4" ht="15.75" x14ac:dyDescent="0.25">
      <c r="A195" s="116"/>
      <c r="B195" s="205"/>
      <c r="C195" s="114"/>
      <c r="D195" s="117"/>
    </row>
    <row r="196" spans="1:4" ht="15.75" x14ac:dyDescent="0.25">
      <c r="A196" s="116"/>
      <c r="B196" s="205"/>
      <c r="C196" s="114"/>
      <c r="D196" s="117"/>
    </row>
    <row r="197" spans="1:4" ht="15.75" x14ac:dyDescent="0.25">
      <c r="A197" s="116"/>
      <c r="B197" s="205"/>
      <c r="C197" s="114"/>
      <c r="D197" s="117"/>
    </row>
    <row r="198" spans="1:4" ht="15.75" x14ac:dyDescent="0.25">
      <c r="A198" s="116"/>
      <c r="B198" s="205"/>
      <c r="C198" s="114"/>
      <c r="D198" s="117"/>
    </row>
    <row r="199" spans="1:4" ht="15.75" x14ac:dyDescent="0.25">
      <c r="A199" s="116"/>
      <c r="B199" s="205"/>
      <c r="C199" s="114"/>
      <c r="D199" s="117"/>
    </row>
    <row r="200" spans="1:4" ht="15.75" x14ac:dyDescent="0.25">
      <c r="A200" s="116"/>
      <c r="B200" s="205"/>
      <c r="C200" s="114"/>
      <c r="D200" s="117"/>
    </row>
    <row r="201" spans="1:4" ht="15.75" x14ac:dyDescent="0.25">
      <c r="A201" s="116"/>
      <c r="B201" s="205"/>
      <c r="C201" s="114"/>
      <c r="D201" s="117"/>
    </row>
    <row r="202" spans="1:4" ht="15.75" x14ac:dyDescent="0.25">
      <c r="A202" s="116"/>
      <c r="B202" s="205"/>
      <c r="C202" s="114"/>
      <c r="D202" s="117"/>
    </row>
    <row r="203" spans="1:4" ht="15.75" x14ac:dyDescent="0.25">
      <c r="A203" s="116"/>
      <c r="B203" s="205"/>
      <c r="C203" s="114"/>
      <c r="D203" s="117"/>
    </row>
    <row r="204" spans="1:4" ht="15.75" x14ac:dyDescent="0.25">
      <c r="A204" s="116"/>
      <c r="B204" s="205"/>
      <c r="C204" s="114"/>
      <c r="D204" s="117"/>
    </row>
    <row r="205" spans="1:4" ht="15.75" x14ac:dyDescent="0.25">
      <c r="A205" s="116"/>
      <c r="B205" s="205"/>
      <c r="C205" s="114"/>
      <c r="D205" s="117"/>
    </row>
    <row r="206" spans="1:4" ht="15.75" x14ac:dyDescent="0.25">
      <c r="A206" s="116"/>
      <c r="B206" s="205"/>
      <c r="C206" s="114"/>
      <c r="D206" s="117"/>
    </row>
    <row r="207" spans="1:4" ht="15.75" x14ac:dyDescent="0.25">
      <c r="A207" s="116"/>
      <c r="B207" s="205"/>
      <c r="C207" s="114"/>
      <c r="D207" s="117"/>
    </row>
    <row r="208" spans="1:4" ht="15.75" x14ac:dyDescent="0.25">
      <c r="A208" s="116"/>
      <c r="B208" s="205"/>
      <c r="C208" s="114"/>
      <c r="D208" s="117"/>
    </row>
    <row r="209" spans="1:4" ht="15.75" x14ac:dyDescent="0.25">
      <c r="A209" s="116"/>
      <c r="B209" s="205"/>
      <c r="C209" s="114"/>
      <c r="D209" s="117"/>
    </row>
    <row r="210" spans="1:4" ht="15.75" x14ac:dyDescent="0.25">
      <c r="A210" s="116"/>
      <c r="B210" s="205"/>
      <c r="C210" s="114"/>
      <c r="D210" s="117"/>
    </row>
    <row r="211" spans="1:4" ht="15.75" x14ac:dyDescent="0.25">
      <c r="A211" s="116"/>
      <c r="B211" s="205"/>
      <c r="C211" s="114"/>
      <c r="D211" s="117"/>
    </row>
    <row r="212" spans="1:4" ht="15.75" x14ac:dyDescent="0.25">
      <c r="A212" s="116"/>
      <c r="B212" s="205"/>
      <c r="C212" s="114"/>
      <c r="D212" s="117"/>
    </row>
    <row r="213" spans="1:4" ht="15.75" x14ac:dyDescent="0.25">
      <c r="A213" s="116"/>
      <c r="B213" s="205"/>
      <c r="C213" s="114"/>
      <c r="D213" s="117"/>
    </row>
    <row r="214" spans="1:4" ht="15.75" x14ac:dyDescent="0.25">
      <c r="A214" s="116"/>
      <c r="B214" s="205"/>
      <c r="C214" s="114"/>
      <c r="D214" s="117"/>
    </row>
    <row r="215" spans="1:4" ht="15.75" x14ac:dyDescent="0.25">
      <c r="A215" s="116"/>
      <c r="B215" s="205"/>
      <c r="C215" s="114"/>
      <c r="D215" s="117"/>
    </row>
    <row r="216" spans="1:4" ht="15.75" x14ac:dyDescent="0.25">
      <c r="A216" s="116"/>
      <c r="B216" s="205"/>
      <c r="C216" s="114"/>
      <c r="D216" s="117"/>
    </row>
    <row r="217" spans="1:4" ht="15.75" x14ac:dyDescent="0.25">
      <c r="A217" s="116"/>
      <c r="B217" s="205"/>
      <c r="C217" s="114"/>
      <c r="D217" s="117"/>
    </row>
    <row r="218" spans="1:4" ht="15.75" x14ac:dyDescent="0.25">
      <c r="A218" s="116"/>
      <c r="B218" s="205"/>
      <c r="C218" s="114"/>
      <c r="D218" s="117"/>
    </row>
    <row r="219" spans="1:4" ht="15.75" x14ac:dyDescent="0.25">
      <c r="A219" s="116"/>
      <c r="B219" s="205"/>
      <c r="C219" s="114"/>
      <c r="D219" s="117"/>
    </row>
    <row r="220" spans="1:4" ht="15.75" x14ac:dyDescent="0.25">
      <c r="A220" s="116"/>
      <c r="B220" s="205"/>
      <c r="C220" s="114"/>
      <c r="D220" s="117"/>
    </row>
    <row r="221" spans="1:4" ht="15.75" x14ac:dyDescent="0.25">
      <c r="A221" s="116"/>
      <c r="B221" s="205"/>
      <c r="C221" s="114"/>
      <c r="D221" s="117"/>
    </row>
    <row r="222" spans="1:4" ht="15.75" x14ac:dyDescent="0.25">
      <c r="A222" s="116"/>
      <c r="B222" s="205"/>
      <c r="C222" s="114"/>
      <c r="D222" s="117"/>
    </row>
    <row r="223" spans="1:4" ht="15.75" x14ac:dyDescent="0.25">
      <c r="A223" s="116"/>
      <c r="B223" s="205"/>
      <c r="C223" s="114"/>
      <c r="D223" s="117"/>
    </row>
    <row r="224" spans="1:4" ht="15.75" x14ac:dyDescent="0.25">
      <c r="A224" s="116"/>
      <c r="B224" s="205"/>
      <c r="C224" s="114"/>
      <c r="D224" s="117"/>
    </row>
    <row r="225" spans="1:4" ht="15.75" x14ac:dyDescent="0.25">
      <c r="A225" s="116"/>
      <c r="B225" s="205"/>
      <c r="C225" s="114"/>
      <c r="D225" s="117"/>
    </row>
    <row r="226" spans="1:4" ht="15.75" x14ac:dyDescent="0.25">
      <c r="A226" s="116"/>
      <c r="B226" s="205"/>
      <c r="C226" s="114"/>
      <c r="D226" s="117"/>
    </row>
    <row r="227" spans="1:4" ht="15.75" x14ac:dyDescent="0.25">
      <c r="A227" s="116"/>
      <c r="B227" s="205"/>
      <c r="C227" s="114"/>
      <c r="D227" s="117"/>
    </row>
    <row r="228" spans="1:4" ht="15.75" x14ac:dyDescent="0.25">
      <c r="A228" s="116"/>
      <c r="B228" s="205"/>
      <c r="C228" s="114"/>
      <c r="D228" s="117"/>
    </row>
    <row r="229" spans="1:4" ht="15.75" x14ac:dyDescent="0.25">
      <c r="A229" s="116"/>
      <c r="B229" s="205"/>
      <c r="C229" s="114"/>
      <c r="D229" s="117"/>
    </row>
    <row r="230" spans="1:4" ht="15.75" x14ac:dyDescent="0.25">
      <c r="A230" s="116"/>
      <c r="B230" s="205"/>
      <c r="C230" s="114"/>
      <c r="D230" s="117"/>
    </row>
    <row r="231" spans="1:4" ht="15.75" x14ac:dyDescent="0.25">
      <c r="A231" s="116"/>
      <c r="B231" s="205"/>
      <c r="C231" s="114"/>
      <c r="D231" s="117"/>
    </row>
    <row r="232" spans="1:4" ht="15.75" x14ac:dyDescent="0.25">
      <c r="A232" s="116"/>
      <c r="B232" s="205"/>
      <c r="C232" s="114"/>
      <c r="D232" s="117"/>
    </row>
    <row r="233" spans="1:4" ht="15.75" x14ac:dyDescent="0.25">
      <c r="A233" s="116"/>
      <c r="B233" s="205"/>
      <c r="C233" s="114"/>
      <c r="D233" s="117"/>
    </row>
    <row r="234" spans="1:4" ht="15.75" x14ac:dyDescent="0.25">
      <c r="A234" s="116"/>
      <c r="B234" s="205"/>
      <c r="C234" s="114"/>
      <c r="D234" s="117"/>
    </row>
    <row r="235" spans="1:4" ht="15.75" x14ac:dyDescent="0.25">
      <c r="A235" s="116"/>
      <c r="B235" s="205"/>
      <c r="C235" s="114"/>
      <c r="D235" s="117"/>
    </row>
    <row r="236" spans="1:4" ht="15.75" x14ac:dyDescent="0.25">
      <c r="A236" s="116"/>
      <c r="B236" s="205"/>
      <c r="C236" s="114"/>
      <c r="D236" s="117"/>
    </row>
    <row r="237" spans="1:4" ht="15.75" x14ac:dyDescent="0.25">
      <c r="A237" s="116"/>
      <c r="B237" s="205"/>
      <c r="C237" s="114"/>
      <c r="D237" s="117"/>
    </row>
    <row r="238" spans="1:4" ht="15.75" x14ac:dyDescent="0.25">
      <c r="A238" s="116"/>
      <c r="B238" s="205"/>
      <c r="C238" s="114"/>
      <c r="D238" s="117"/>
    </row>
    <row r="239" spans="1:4" ht="15.75" x14ac:dyDescent="0.25">
      <c r="A239" s="116"/>
      <c r="B239" s="205"/>
      <c r="C239" s="114"/>
      <c r="D239" s="117"/>
    </row>
    <row r="240" spans="1:4" ht="15.75" x14ac:dyDescent="0.25">
      <c r="A240" s="116"/>
      <c r="B240" s="205"/>
      <c r="C240" s="114"/>
      <c r="D240" s="117"/>
    </row>
    <row r="241" spans="1:4" ht="15.75" x14ac:dyDescent="0.25">
      <c r="A241" s="116"/>
      <c r="B241" s="205"/>
      <c r="C241" s="114"/>
      <c r="D241" s="117"/>
    </row>
    <row r="242" spans="1:4" ht="15.75" x14ac:dyDescent="0.25">
      <c r="A242" s="116"/>
      <c r="B242" s="205"/>
      <c r="C242" s="114"/>
      <c r="D242" s="117"/>
    </row>
    <row r="243" spans="1:4" ht="15.75" x14ac:dyDescent="0.25">
      <c r="A243" s="116"/>
      <c r="B243" s="205"/>
      <c r="C243" s="114"/>
      <c r="D243" s="117"/>
    </row>
    <row r="244" spans="1:4" ht="15.75" x14ac:dyDescent="0.25">
      <c r="A244" s="116"/>
      <c r="B244" s="205"/>
      <c r="C244" s="114"/>
      <c r="D244" s="117"/>
    </row>
    <row r="245" spans="1:4" ht="15.75" x14ac:dyDescent="0.25">
      <c r="A245" s="116"/>
      <c r="B245" s="205"/>
      <c r="C245" s="114"/>
      <c r="D245" s="117"/>
    </row>
    <row r="246" spans="1:4" ht="15.75" x14ac:dyDescent="0.25">
      <c r="A246" s="116"/>
      <c r="B246" s="205"/>
      <c r="C246" s="114"/>
      <c r="D246" s="117"/>
    </row>
    <row r="247" spans="1:4" ht="15.75" x14ac:dyDescent="0.25">
      <c r="A247" s="116"/>
      <c r="B247" s="205"/>
      <c r="C247" s="114"/>
      <c r="D247" s="117"/>
    </row>
    <row r="248" spans="1:4" ht="15.75" x14ac:dyDescent="0.25">
      <c r="A248" s="116"/>
      <c r="B248" s="205"/>
      <c r="C248" s="114"/>
      <c r="D248" s="117"/>
    </row>
    <row r="249" spans="1:4" ht="15.75" x14ac:dyDescent="0.25">
      <c r="A249" s="116"/>
      <c r="B249" s="205"/>
      <c r="C249" s="114"/>
      <c r="D249" s="117"/>
    </row>
    <row r="250" spans="1:4" ht="15.75" x14ac:dyDescent="0.25">
      <c r="A250" s="116"/>
      <c r="B250" s="205"/>
      <c r="C250" s="114"/>
      <c r="D250" s="117"/>
    </row>
    <row r="251" spans="1:4" ht="15.75" x14ac:dyDescent="0.25">
      <c r="A251" s="116"/>
      <c r="B251" s="205"/>
      <c r="C251" s="114"/>
      <c r="D251" s="117"/>
    </row>
    <row r="252" spans="1:4" ht="15.75" x14ac:dyDescent="0.25">
      <c r="A252" s="116"/>
      <c r="B252" s="205"/>
      <c r="C252" s="114"/>
      <c r="D252" s="117"/>
    </row>
    <row r="253" spans="1:4" ht="15.75" x14ac:dyDescent="0.25">
      <c r="A253" s="116"/>
      <c r="B253" s="205"/>
      <c r="C253" s="114"/>
      <c r="D253" s="117"/>
    </row>
    <row r="254" spans="1:4" ht="15.75" x14ac:dyDescent="0.25">
      <c r="A254" s="116"/>
      <c r="B254" s="205"/>
      <c r="C254" s="114"/>
      <c r="D254" s="117"/>
    </row>
    <row r="255" spans="1:4" ht="15.75" x14ac:dyDescent="0.25">
      <c r="A255" s="116"/>
      <c r="B255" s="205"/>
      <c r="C255" s="114"/>
      <c r="D255" s="117"/>
    </row>
    <row r="256" spans="1:4" ht="15.75" x14ac:dyDescent="0.25">
      <c r="A256" s="116"/>
      <c r="B256" s="205"/>
      <c r="C256" s="114"/>
      <c r="D256" s="117"/>
    </row>
    <row r="257" spans="1:4" ht="15.75" x14ac:dyDescent="0.25">
      <c r="A257" s="116"/>
      <c r="B257" s="205"/>
      <c r="C257" s="114"/>
      <c r="D257" s="117"/>
    </row>
    <row r="258" spans="1:4" ht="15.75" x14ac:dyDescent="0.25">
      <c r="A258" s="116"/>
      <c r="B258" s="205"/>
      <c r="C258" s="114"/>
      <c r="D258" s="117"/>
    </row>
    <row r="259" spans="1:4" ht="15.75" x14ac:dyDescent="0.25">
      <c r="A259" s="116"/>
      <c r="B259" s="205"/>
      <c r="C259" s="114"/>
      <c r="D259" s="117"/>
    </row>
    <row r="260" spans="1:4" ht="15.75" x14ac:dyDescent="0.25">
      <c r="A260" s="116"/>
      <c r="B260" s="205"/>
      <c r="C260" s="114"/>
      <c r="D260" s="117"/>
    </row>
    <row r="261" spans="1:4" ht="15.75" x14ac:dyDescent="0.25">
      <c r="A261" s="116"/>
      <c r="B261" s="205"/>
      <c r="C261" s="114"/>
      <c r="D261" s="117"/>
    </row>
    <row r="262" spans="1:4" ht="15.75" x14ac:dyDescent="0.25">
      <c r="A262" s="116"/>
      <c r="B262" s="205"/>
      <c r="C262" s="114"/>
      <c r="D262" s="117"/>
    </row>
    <row r="263" spans="1:4" ht="15.75" x14ac:dyDescent="0.25">
      <c r="A263" s="116"/>
      <c r="B263" s="205"/>
      <c r="C263" s="114"/>
      <c r="D263" s="117"/>
    </row>
    <row r="264" spans="1:4" ht="15.75" x14ac:dyDescent="0.25">
      <c r="A264" s="116"/>
      <c r="B264" s="205"/>
      <c r="C264" s="114"/>
      <c r="D264" s="117"/>
    </row>
    <row r="265" spans="1:4" ht="15.75" x14ac:dyDescent="0.25">
      <c r="A265" s="116"/>
      <c r="B265" s="205"/>
      <c r="C265" s="114"/>
      <c r="D265" s="117"/>
    </row>
    <row r="266" spans="1:4" ht="15.75" x14ac:dyDescent="0.25">
      <c r="A266" s="116"/>
      <c r="B266" s="205"/>
      <c r="C266" s="114"/>
      <c r="D266" s="117"/>
    </row>
    <row r="267" spans="1:4" ht="15.75" x14ac:dyDescent="0.25">
      <c r="A267" s="116"/>
      <c r="B267" s="205"/>
      <c r="C267" s="114"/>
      <c r="D267" s="117"/>
    </row>
    <row r="268" spans="1:4" ht="15.75" x14ac:dyDescent="0.25">
      <c r="A268" s="116"/>
      <c r="B268" s="205"/>
      <c r="C268" s="114"/>
      <c r="D268" s="117"/>
    </row>
    <row r="269" spans="1:4" ht="15.75" x14ac:dyDescent="0.25">
      <c r="A269" s="116"/>
      <c r="B269" s="205"/>
      <c r="C269" s="114"/>
      <c r="D269" s="117"/>
    </row>
    <row r="270" spans="1:4" ht="15.75" x14ac:dyDescent="0.25">
      <c r="A270" s="116"/>
      <c r="B270" s="205"/>
      <c r="C270" s="114"/>
      <c r="D270" s="117"/>
    </row>
    <row r="271" spans="1:4" ht="15.75" x14ac:dyDescent="0.25">
      <c r="A271" s="116"/>
      <c r="B271" s="205"/>
      <c r="C271" s="114"/>
      <c r="D271" s="117"/>
    </row>
    <row r="272" spans="1:4" ht="15.75" x14ac:dyDescent="0.25">
      <c r="A272" s="116"/>
      <c r="B272" s="205"/>
      <c r="C272" s="114"/>
      <c r="D272" s="117"/>
    </row>
    <row r="273" spans="1:4" ht="15.75" x14ac:dyDescent="0.25">
      <c r="A273" s="116"/>
      <c r="B273" s="205"/>
      <c r="C273" s="114"/>
      <c r="D273" s="117"/>
    </row>
    <row r="274" spans="1:4" ht="15.75" x14ac:dyDescent="0.25">
      <c r="A274" s="116"/>
      <c r="B274" s="205"/>
      <c r="C274" s="114"/>
      <c r="D274" s="117"/>
    </row>
    <row r="275" spans="1:4" ht="15.75" x14ac:dyDescent="0.25">
      <c r="A275" s="116"/>
      <c r="B275" s="205"/>
      <c r="C275" s="114"/>
      <c r="D275" s="117"/>
    </row>
    <row r="276" spans="1:4" ht="15.75" x14ac:dyDescent="0.25">
      <c r="A276" s="116"/>
      <c r="B276" s="205"/>
      <c r="C276" s="114"/>
      <c r="D276" s="117"/>
    </row>
    <row r="277" spans="1:4" ht="15.75" x14ac:dyDescent="0.25">
      <c r="A277" s="116"/>
      <c r="B277" s="205"/>
      <c r="C277" s="114"/>
      <c r="D277" s="117"/>
    </row>
    <row r="278" spans="1:4" ht="15.75" x14ac:dyDescent="0.25">
      <c r="A278" s="116"/>
      <c r="B278" s="205"/>
      <c r="C278" s="114"/>
      <c r="D278" s="117"/>
    </row>
    <row r="279" spans="1:4" ht="15.75" x14ac:dyDescent="0.25">
      <c r="A279" s="116"/>
      <c r="B279" s="205"/>
      <c r="C279" s="114"/>
      <c r="D279" s="117"/>
    </row>
    <row r="280" spans="1:4" ht="15.75" x14ac:dyDescent="0.25">
      <c r="A280" s="116"/>
      <c r="B280" s="205"/>
      <c r="C280" s="114"/>
      <c r="D280" s="117"/>
    </row>
    <row r="281" spans="1:4" ht="15.75" x14ac:dyDescent="0.25">
      <c r="A281" s="116"/>
      <c r="B281" s="205"/>
      <c r="C281" s="114"/>
      <c r="D281" s="117"/>
    </row>
    <row r="282" spans="1:4" ht="15.75" x14ac:dyDescent="0.25">
      <c r="A282" s="116"/>
      <c r="B282" s="205"/>
      <c r="C282" s="114"/>
      <c r="D282" s="117"/>
    </row>
    <row r="283" spans="1:4" ht="15.75" x14ac:dyDescent="0.25">
      <c r="A283" s="116"/>
      <c r="B283" s="205"/>
      <c r="C283" s="114"/>
      <c r="D283" s="117"/>
    </row>
    <row r="284" spans="1:4" ht="15.75" x14ac:dyDescent="0.25">
      <c r="A284" s="116"/>
      <c r="B284" s="205"/>
      <c r="C284" s="114"/>
      <c r="D284" s="117"/>
    </row>
    <row r="285" spans="1:4" ht="15.75" x14ac:dyDescent="0.25">
      <c r="A285" s="116"/>
      <c r="B285" s="205"/>
      <c r="C285" s="114"/>
      <c r="D285" s="117"/>
    </row>
    <row r="286" spans="1:4" ht="15.75" x14ac:dyDescent="0.25">
      <c r="A286" s="116"/>
      <c r="B286" s="205"/>
      <c r="C286" s="114"/>
      <c r="D286" s="117"/>
    </row>
    <row r="287" spans="1:4" ht="15.75" x14ac:dyDescent="0.25">
      <c r="A287" s="116"/>
      <c r="B287" s="205"/>
      <c r="C287" s="114"/>
      <c r="D287" s="117"/>
    </row>
    <row r="288" spans="1:4" ht="15.75" x14ac:dyDescent="0.25">
      <c r="A288" s="116"/>
      <c r="B288" s="205"/>
      <c r="C288" s="114"/>
      <c r="D288" s="117"/>
    </row>
    <row r="289" spans="1:4" ht="15.75" x14ac:dyDescent="0.25">
      <c r="A289" s="116"/>
      <c r="B289" s="205"/>
      <c r="C289" s="114"/>
      <c r="D289" s="117"/>
    </row>
    <row r="290" spans="1:4" ht="15.75" x14ac:dyDescent="0.25">
      <c r="A290" s="116"/>
      <c r="B290" s="205"/>
      <c r="C290" s="114"/>
      <c r="D290" s="117"/>
    </row>
    <row r="291" spans="1:4" ht="15.75" x14ac:dyDescent="0.25">
      <c r="A291" s="116"/>
      <c r="B291" s="205"/>
      <c r="C291" s="114"/>
      <c r="D291" s="117"/>
    </row>
    <row r="292" spans="1:4" ht="15.75" x14ac:dyDescent="0.25">
      <c r="A292" s="116"/>
      <c r="B292" s="205"/>
      <c r="C292" s="114"/>
      <c r="D292" s="117"/>
    </row>
    <row r="293" spans="1:4" ht="15.75" x14ac:dyDescent="0.25">
      <c r="A293" s="116"/>
      <c r="B293" s="205"/>
      <c r="C293" s="114"/>
      <c r="D293" s="117"/>
    </row>
    <row r="294" spans="1:4" ht="15.75" x14ac:dyDescent="0.25">
      <c r="A294" s="116"/>
      <c r="B294" s="205"/>
      <c r="C294" s="114"/>
      <c r="D294" s="117"/>
    </row>
    <row r="295" spans="1:4" ht="15.75" x14ac:dyDescent="0.25">
      <c r="A295" s="116"/>
      <c r="B295" s="205"/>
      <c r="C295" s="114"/>
      <c r="D295" s="117"/>
    </row>
    <row r="296" spans="1:4" ht="15.75" x14ac:dyDescent="0.25">
      <c r="A296" s="116"/>
      <c r="B296" s="205"/>
      <c r="C296" s="114"/>
      <c r="D296" s="117"/>
    </row>
    <row r="297" spans="1:4" ht="15.75" x14ac:dyDescent="0.25">
      <c r="A297" s="116"/>
      <c r="B297" s="205"/>
      <c r="C297" s="114"/>
      <c r="D297" s="117"/>
    </row>
    <row r="298" spans="1:4" ht="15.75" x14ac:dyDescent="0.25">
      <c r="A298" s="116"/>
      <c r="B298" s="205"/>
      <c r="C298" s="114"/>
      <c r="D298" s="117"/>
    </row>
    <row r="299" spans="1:4" ht="15.75" x14ac:dyDescent="0.25">
      <c r="A299" s="116"/>
      <c r="B299" s="205"/>
      <c r="C299" s="114"/>
      <c r="D299" s="117"/>
    </row>
    <row r="300" spans="1:4" ht="15.75" x14ac:dyDescent="0.25">
      <c r="A300" s="116"/>
      <c r="B300" s="205"/>
      <c r="C300" s="114"/>
      <c r="D300" s="117"/>
    </row>
    <row r="301" spans="1:4" ht="15.75" x14ac:dyDescent="0.25">
      <c r="A301" s="116"/>
      <c r="B301" s="205"/>
      <c r="C301" s="114"/>
      <c r="D301" s="117"/>
    </row>
    <row r="302" spans="1:4" ht="15.75" x14ac:dyDescent="0.25">
      <c r="A302" s="116"/>
      <c r="B302" s="205"/>
      <c r="C302" s="114"/>
      <c r="D302" s="117"/>
    </row>
    <row r="303" spans="1:4" ht="15.75" x14ac:dyDescent="0.25">
      <c r="A303" s="116"/>
      <c r="B303" s="205"/>
      <c r="C303" s="114"/>
      <c r="D303" s="117"/>
    </row>
    <row r="304" spans="1:4" ht="15.75" x14ac:dyDescent="0.25">
      <c r="A304" s="116"/>
      <c r="B304" s="205"/>
      <c r="C304" s="114"/>
      <c r="D304" s="117"/>
    </row>
    <row r="305" spans="1:4" ht="15.75" x14ac:dyDescent="0.25">
      <c r="A305" s="116"/>
      <c r="B305" s="205"/>
      <c r="C305" s="114"/>
      <c r="D305" s="117"/>
    </row>
    <row r="306" spans="1:4" ht="15.75" x14ac:dyDescent="0.25">
      <c r="A306" s="116"/>
      <c r="B306" s="205"/>
      <c r="C306" s="114"/>
      <c r="D306" s="117"/>
    </row>
    <row r="307" spans="1:4" ht="15.75" x14ac:dyDescent="0.25">
      <c r="A307" s="116"/>
      <c r="B307" s="205"/>
      <c r="C307" s="114"/>
      <c r="D307" s="117"/>
    </row>
    <row r="308" spans="1:4" ht="15.75" x14ac:dyDescent="0.25">
      <c r="A308" s="116"/>
      <c r="B308" s="205"/>
      <c r="C308" s="114"/>
      <c r="D308" s="117"/>
    </row>
    <row r="309" spans="1:4" ht="15.75" x14ac:dyDescent="0.25">
      <c r="A309" s="116"/>
      <c r="B309" s="205"/>
      <c r="C309" s="114"/>
      <c r="D309" s="117"/>
    </row>
    <row r="310" spans="1:4" ht="15.75" x14ac:dyDescent="0.25">
      <c r="A310" s="116"/>
      <c r="B310" s="205"/>
      <c r="C310" s="114"/>
      <c r="D310" s="117"/>
    </row>
    <row r="311" spans="1:4" ht="15.75" x14ac:dyDescent="0.25">
      <c r="A311" s="116"/>
      <c r="B311" s="205"/>
      <c r="C311" s="114"/>
      <c r="D311" s="117"/>
    </row>
    <row r="312" spans="1:4" ht="15.75" x14ac:dyDescent="0.25">
      <c r="A312" s="116"/>
      <c r="B312" s="205"/>
      <c r="C312" s="114"/>
      <c r="D312" s="117"/>
    </row>
    <row r="313" spans="1:4" ht="15.75" x14ac:dyDescent="0.25">
      <c r="A313" s="116"/>
      <c r="B313" s="205"/>
      <c r="C313" s="114"/>
      <c r="D313" s="117"/>
    </row>
    <row r="314" spans="1:4" ht="15.75" x14ac:dyDescent="0.25">
      <c r="A314" s="116"/>
      <c r="B314" s="205"/>
      <c r="C314" s="114"/>
      <c r="D314" s="117"/>
    </row>
    <row r="315" spans="1:4" ht="15.75" x14ac:dyDescent="0.25">
      <c r="A315" s="116"/>
      <c r="B315" s="205"/>
      <c r="C315" s="114"/>
      <c r="D315" s="117"/>
    </row>
    <row r="316" spans="1:4" ht="15.75" x14ac:dyDescent="0.25">
      <c r="A316" s="116"/>
      <c r="B316" s="205"/>
      <c r="C316" s="114"/>
      <c r="D316" s="117"/>
    </row>
    <row r="317" spans="1:4" ht="15.75" x14ac:dyDescent="0.25">
      <c r="A317" s="116"/>
      <c r="B317" s="205"/>
      <c r="C317" s="114"/>
      <c r="D317" s="117"/>
    </row>
    <row r="318" spans="1:4" ht="15.75" x14ac:dyDescent="0.25">
      <c r="A318" s="116"/>
      <c r="B318" s="205"/>
      <c r="C318" s="114"/>
      <c r="D318" s="117"/>
    </row>
    <row r="319" spans="1:4" ht="15.75" x14ac:dyDescent="0.25">
      <c r="A319" s="116"/>
      <c r="B319" s="205"/>
      <c r="C319" s="114"/>
      <c r="D319" s="117"/>
    </row>
    <row r="320" spans="1:4" ht="15.75" x14ac:dyDescent="0.25">
      <c r="A320" s="116"/>
      <c r="B320" s="205"/>
      <c r="C320" s="114"/>
      <c r="D320" s="117"/>
    </row>
    <row r="321" spans="1:4" ht="15.75" x14ac:dyDescent="0.25">
      <c r="A321" s="116"/>
      <c r="B321" s="205"/>
      <c r="C321" s="114"/>
      <c r="D321" s="117"/>
    </row>
    <row r="322" spans="1:4" ht="15.75" x14ac:dyDescent="0.25">
      <c r="A322" s="116"/>
      <c r="B322" s="205"/>
      <c r="C322" s="114"/>
      <c r="D322" s="117"/>
    </row>
    <row r="323" spans="1:4" ht="15.75" x14ac:dyDescent="0.25">
      <c r="A323" s="116"/>
      <c r="B323" s="205"/>
      <c r="C323" s="114"/>
      <c r="D323" s="117"/>
    </row>
    <row r="324" spans="1:4" ht="15.75" x14ac:dyDescent="0.25">
      <c r="A324" s="116"/>
      <c r="B324" s="205"/>
      <c r="C324" s="114"/>
      <c r="D324" s="117"/>
    </row>
    <row r="325" spans="1:4" ht="15.75" x14ac:dyDescent="0.25">
      <c r="A325" s="116"/>
      <c r="B325" s="205"/>
      <c r="C325" s="114"/>
      <c r="D325" s="117"/>
    </row>
    <row r="326" spans="1:4" ht="15.75" x14ac:dyDescent="0.25">
      <c r="A326" s="116"/>
      <c r="B326" s="205"/>
      <c r="C326" s="114"/>
      <c r="D326" s="117"/>
    </row>
    <row r="327" spans="1:4" ht="15.75" x14ac:dyDescent="0.25">
      <c r="A327" s="116"/>
      <c r="B327" s="205"/>
      <c r="C327" s="114"/>
      <c r="D327" s="117"/>
    </row>
    <row r="328" spans="1:4" ht="15.75" x14ac:dyDescent="0.25">
      <c r="A328" s="116"/>
      <c r="B328" s="205"/>
      <c r="C328" s="114"/>
      <c r="D328" s="117"/>
    </row>
    <row r="329" spans="1:4" ht="15.75" x14ac:dyDescent="0.25">
      <c r="A329" s="116"/>
      <c r="B329" s="205"/>
      <c r="C329" s="114"/>
      <c r="D329" s="117"/>
    </row>
    <row r="330" spans="1:4" ht="15.75" x14ac:dyDescent="0.25">
      <c r="A330" s="116"/>
      <c r="B330" s="205"/>
      <c r="C330" s="114"/>
      <c r="D330" s="117"/>
    </row>
    <row r="331" spans="1:4" ht="15.75" x14ac:dyDescent="0.25">
      <c r="A331" s="116"/>
      <c r="B331" s="205"/>
      <c r="C331" s="114"/>
      <c r="D331" s="117"/>
    </row>
    <row r="332" spans="1:4" ht="15.75" x14ac:dyDescent="0.25">
      <c r="A332" s="116"/>
      <c r="B332" s="205"/>
      <c r="C332" s="114"/>
      <c r="D332" s="117"/>
    </row>
    <row r="333" spans="1:4" ht="15.75" x14ac:dyDescent="0.25">
      <c r="A333" s="116"/>
      <c r="B333" s="205"/>
      <c r="C333" s="114"/>
      <c r="D333" s="117"/>
    </row>
    <row r="334" spans="1:4" ht="15.75" x14ac:dyDescent="0.25">
      <c r="A334" s="116"/>
      <c r="B334" s="205"/>
      <c r="C334" s="114"/>
      <c r="D334" s="117"/>
    </row>
    <row r="335" spans="1:4" ht="15.75" x14ac:dyDescent="0.25">
      <c r="A335" s="116"/>
      <c r="B335" s="205"/>
      <c r="C335" s="114"/>
      <c r="D335" s="117"/>
    </row>
    <row r="336" spans="1:4" ht="15.75" x14ac:dyDescent="0.25">
      <c r="A336" s="116"/>
      <c r="B336" s="205"/>
      <c r="C336" s="114"/>
      <c r="D336" s="117"/>
    </row>
    <row r="337" spans="1:4" ht="15.75" x14ac:dyDescent="0.25">
      <c r="A337" s="116"/>
      <c r="B337" s="205"/>
      <c r="C337" s="114"/>
      <c r="D337" s="117"/>
    </row>
    <row r="338" spans="1:4" ht="15.75" x14ac:dyDescent="0.25">
      <c r="A338" s="116"/>
      <c r="B338" s="205"/>
      <c r="C338" s="114"/>
      <c r="D338" s="117"/>
    </row>
    <row r="339" spans="1:4" ht="15.75" x14ac:dyDescent="0.25">
      <c r="A339" s="116"/>
      <c r="B339" s="205"/>
      <c r="C339" s="114"/>
      <c r="D339" s="117"/>
    </row>
    <row r="340" spans="1:4" ht="15.75" x14ac:dyDescent="0.25">
      <c r="A340" s="116"/>
      <c r="B340" s="205"/>
      <c r="C340" s="114"/>
      <c r="D340" s="117"/>
    </row>
    <row r="341" spans="1:4" ht="15.75" x14ac:dyDescent="0.25">
      <c r="A341" s="116"/>
      <c r="B341" s="205"/>
      <c r="C341" s="114"/>
      <c r="D341" s="117"/>
    </row>
    <row r="342" spans="1:4" ht="15.75" x14ac:dyDescent="0.25">
      <c r="A342" s="116"/>
      <c r="B342" s="205"/>
      <c r="C342" s="114"/>
      <c r="D342" s="117"/>
    </row>
    <row r="343" spans="1:4" ht="15.75" x14ac:dyDescent="0.25">
      <c r="A343" s="116"/>
      <c r="B343" s="205"/>
      <c r="C343" s="114"/>
      <c r="D343" s="117"/>
    </row>
    <row r="344" spans="1:4" ht="15.75" x14ac:dyDescent="0.25">
      <c r="A344" s="116"/>
      <c r="B344" s="205"/>
      <c r="C344" s="114"/>
      <c r="D344" s="117"/>
    </row>
    <row r="345" spans="1:4" ht="15.75" x14ac:dyDescent="0.25">
      <c r="A345" s="116"/>
      <c r="B345" s="205"/>
      <c r="C345" s="114"/>
      <c r="D345" s="117"/>
    </row>
    <row r="346" spans="1:4" ht="15.75" x14ac:dyDescent="0.25">
      <c r="A346" s="116"/>
      <c r="B346" s="205"/>
      <c r="C346" s="114"/>
      <c r="D346" s="117"/>
    </row>
    <row r="347" spans="1:4" ht="15.75" x14ac:dyDescent="0.25">
      <c r="A347" s="116"/>
      <c r="B347" s="205"/>
      <c r="C347" s="114"/>
      <c r="D347" s="117"/>
    </row>
    <row r="348" spans="1:4" ht="15.75" x14ac:dyDescent="0.25">
      <c r="A348" s="116"/>
      <c r="B348" s="205"/>
      <c r="C348" s="114"/>
      <c r="D348" s="117"/>
    </row>
    <row r="349" spans="1:4" ht="15.75" x14ac:dyDescent="0.25">
      <c r="A349" s="116"/>
      <c r="B349" s="205"/>
      <c r="C349" s="114"/>
      <c r="D349" s="117"/>
    </row>
    <row r="350" spans="1:4" ht="15.75" x14ac:dyDescent="0.25">
      <c r="A350" s="116"/>
      <c r="B350" s="205"/>
      <c r="C350" s="114"/>
      <c r="D350" s="117"/>
    </row>
    <row r="351" spans="1:4" ht="15.75" x14ac:dyDescent="0.25">
      <c r="A351" s="116"/>
      <c r="B351" s="205"/>
      <c r="C351" s="114"/>
      <c r="D351" s="117"/>
    </row>
    <row r="352" spans="1:4" ht="15.75" x14ac:dyDescent="0.25">
      <c r="A352" s="116"/>
      <c r="B352" s="205"/>
      <c r="C352" s="114"/>
      <c r="D352" s="117"/>
    </row>
    <row r="353" spans="1:4" ht="15.75" x14ac:dyDescent="0.25">
      <c r="A353" s="116"/>
      <c r="B353" s="205"/>
      <c r="C353" s="114"/>
      <c r="D353" s="117"/>
    </row>
    <row r="354" spans="1:4" ht="15.75" x14ac:dyDescent="0.25">
      <c r="A354" s="116"/>
      <c r="B354" s="205"/>
      <c r="C354" s="114"/>
      <c r="D354" s="117"/>
    </row>
    <row r="355" spans="1:4" ht="15.75" x14ac:dyDescent="0.25">
      <c r="A355" s="116"/>
      <c r="B355" s="205"/>
      <c r="C355" s="114"/>
      <c r="D355" s="117"/>
    </row>
    <row r="356" spans="1:4" ht="15.75" x14ac:dyDescent="0.25">
      <c r="A356" s="116"/>
      <c r="B356" s="205"/>
      <c r="C356" s="114"/>
      <c r="D356" s="117"/>
    </row>
    <row r="357" spans="1:4" ht="15.75" x14ac:dyDescent="0.25">
      <c r="A357" s="116"/>
      <c r="B357" s="205"/>
      <c r="C357" s="114"/>
      <c r="D357" s="117"/>
    </row>
    <row r="358" spans="1:4" ht="15.75" x14ac:dyDescent="0.25">
      <c r="A358" s="116"/>
      <c r="B358" s="205"/>
      <c r="C358" s="114"/>
      <c r="D358" s="117"/>
    </row>
    <row r="359" spans="1:4" ht="15.75" x14ac:dyDescent="0.25">
      <c r="A359" s="116"/>
      <c r="B359" s="205"/>
      <c r="C359" s="114"/>
      <c r="D359" s="117"/>
    </row>
    <row r="360" spans="1:4" ht="15.75" x14ac:dyDescent="0.25">
      <c r="A360" s="116"/>
      <c r="B360" s="205"/>
      <c r="C360" s="114"/>
      <c r="D360" s="117"/>
    </row>
    <row r="361" spans="1:4" ht="15.75" x14ac:dyDescent="0.25">
      <c r="A361" s="116"/>
      <c r="B361" s="205"/>
      <c r="C361" s="114"/>
      <c r="D361" s="117"/>
    </row>
    <row r="362" spans="1:4" ht="15.75" x14ac:dyDescent="0.25">
      <c r="A362" s="116"/>
      <c r="B362" s="205"/>
      <c r="C362" s="114"/>
      <c r="D362" s="117"/>
    </row>
    <row r="363" spans="1:4" ht="15.75" x14ac:dyDescent="0.25">
      <c r="A363" s="116"/>
      <c r="B363" s="205"/>
      <c r="C363" s="114"/>
      <c r="D363" s="117"/>
    </row>
    <row r="364" spans="1:4" ht="15.75" x14ac:dyDescent="0.25">
      <c r="A364" s="116"/>
      <c r="B364" s="205"/>
      <c r="C364" s="114"/>
      <c r="D364" s="117"/>
    </row>
    <row r="365" spans="1:4" ht="15.75" x14ac:dyDescent="0.25">
      <c r="A365" s="116"/>
      <c r="B365" s="205"/>
      <c r="C365" s="114"/>
      <c r="D365" s="117"/>
    </row>
    <row r="366" spans="1:4" ht="15.75" x14ac:dyDescent="0.25">
      <c r="A366" s="116"/>
      <c r="B366" s="205"/>
      <c r="C366" s="114"/>
      <c r="D366" s="117"/>
    </row>
    <row r="367" spans="1:4" ht="15.75" x14ac:dyDescent="0.25">
      <c r="A367" s="116"/>
      <c r="B367" s="205"/>
      <c r="C367" s="114"/>
      <c r="D367" s="117"/>
    </row>
    <row r="368" spans="1:4" ht="15.75" x14ac:dyDescent="0.25">
      <c r="A368" s="116"/>
      <c r="B368" s="205"/>
      <c r="C368" s="114"/>
      <c r="D368" s="117"/>
    </row>
    <row r="369" spans="1:4" ht="15.75" x14ac:dyDescent="0.25">
      <c r="A369" s="116"/>
      <c r="B369" s="205"/>
      <c r="C369" s="114"/>
      <c r="D369" s="117"/>
    </row>
    <row r="370" spans="1:4" ht="15.75" x14ac:dyDescent="0.25">
      <c r="A370" s="116"/>
      <c r="B370" s="205"/>
      <c r="C370" s="114"/>
      <c r="D370" s="117"/>
    </row>
    <row r="371" spans="1:4" ht="15.75" x14ac:dyDescent="0.25">
      <c r="A371" s="116"/>
      <c r="B371" s="205"/>
      <c r="C371" s="114"/>
      <c r="D371" s="117"/>
    </row>
    <row r="372" spans="1:4" ht="15.75" x14ac:dyDescent="0.25">
      <c r="A372" s="116"/>
      <c r="B372" s="205"/>
      <c r="C372" s="114"/>
      <c r="D372" s="117"/>
    </row>
    <row r="373" spans="1:4" ht="15.75" x14ac:dyDescent="0.25">
      <c r="A373" s="116"/>
      <c r="B373" s="205"/>
      <c r="C373" s="114"/>
      <c r="D373" s="117"/>
    </row>
    <row r="374" spans="1:4" ht="15.75" x14ac:dyDescent="0.25">
      <c r="A374" s="116"/>
      <c r="B374" s="205"/>
      <c r="C374" s="114"/>
      <c r="D374" s="117"/>
    </row>
    <row r="375" spans="1:4" ht="15.75" x14ac:dyDescent="0.25">
      <c r="A375" s="116"/>
      <c r="B375" s="205"/>
      <c r="C375" s="114"/>
      <c r="D375" s="117"/>
    </row>
    <row r="376" spans="1:4" ht="15.75" x14ac:dyDescent="0.25">
      <c r="A376" s="116"/>
      <c r="B376" s="205"/>
      <c r="C376" s="114"/>
      <c r="D376" s="117"/>
    </row>
    <row r="377" spans="1:4" ht="15.75" x14ac:dyDescent="0.25">
      <c r="A377" s="116"/>
      <c r="B377" s="205"/>
      <c r="C377" s="114"/>
      <c r="D377" s="117"/>
    </row>
    <row r="378" spans="1:4" ht="15.75" x14ac:dyDescent="0.25">
      <c r="A378" s="116"/>
      <c r="B378" s="205"/>
      <c r="C378" s="114"/>
      <c r="D378" s="117"/>
    </row>
    <row r="379" spans="1:4" ht="15.75" x14ac:dyDescent="0.25">
      <c r="A379" s="116"/>
      <c r="B379" s="205"/>
      <c r="C379" s="114"/>
      <c r="D379" s="117"/>
    </row>
    <row r="380" spans="1:4" ht="15.75" x14ac:dyDescent="0.25">
      <c r="A380" s="116"/>
      <c r="B380" s="205"/>
      <c r="C380" s="114"/>
      <c r="D380" s="117"/>
    </row>
    <row r="381" spans="1:4" ht="15.75" x14ac:dyDescent="0.25">
      <c r="A381" s="116"/>
      <c r="B381" s="205"/>
      <c r="C381" s="114"/>
      <c r="D381" s="117"/>
    </row>
    <row r="382" spans="1:4" ht="15.75" x14ac:dyDescent="0.25">
      <c r="A382" s="116"/>
      <c r="B382" s="205"/>
      <c r="C382" s="114"/>
      <c r="D382" s="117"/>
    </row>
    <row r="383" spans="1:4" ht="15.75" x14ac:dyDescent="0.25">
      <c r="A383" s="116"/>
      <c r="B383" s="205"/>
      <c r="C383" s="114"/>
      <c r="D383" s="117"/>
    </row>
    <row r="384" spans="1:4" ht="15.75" x14ac:dyDescent="0.25">
      <c r="A384" s="116"/>
      <c r="B384" s="205"/>
      <c r="C384" s="114"/>
      <c r="D384" s="117"/>
    </row>
    <row r="385" spans="1:4" ht="15.75" x14ac:dyDescent="0.25">
      <c r="A385" s="116"/>
      <c r="B385" s="205"/>
      <c r="C385" s="114"/>
      <c r="D385" s="117"/>
    </row>
    <row r="386" spans="1:4" ht="15.75" x14ac:dyDescent="0.25">
      <c r="A386" s="116"/>
      <c r="B386" s="205"/>
      <c r="C386" s="114"/>
      <c r="D386" s="117"/>
    </row>
    <row r="387" spans="1:4" ht="15.75" x14ac:dyDescent="0.25">
      <c r="A387" s="116"/>
      <c r="B387" s="205"/>
      <c r="C387" s="114"/>
      <c r="D387" s="117"/>
    </row>
    <row r="388" spans="1:4" ht="15.75" x14ac:dyDescent="0.25">
      <c r="A388" s="116"/>
      <c r="B388" s="205"/>
      <c r="C388" s="114"/>
      <c r="D388" s="117"/>
    </row>
    <row r="389" spans="1:4" ht="15.75" x14ac:dyDescent="0.25">
      <c r="A389" s="116"/>
      <c r="B389" s="205"/>
      <c r="C389" s="114"/>
      <c r="D389" s="117"/>
    </row>
    <row r="390" spans="1:4" ht="15.75" x14ac:dyDescent="0.25">
      <c r="A390" s="116"/>
      <c r="B390" s="205"/>
      <c r="C390" s="114"/>
      <c r="D390" s="117"/>
    </row>
    <row r="391" spans="1:4" ht="15.75" x14ac:dyDescent="0.25">
      <c r="A391" s="116"/>
      <c r="B391" s="205"/>
      <c r="C391" s="114"/>
      <c r="D391" s="117"/>
    </row>
    <row r="392" spans="1:4" ht="15.75" x14ac:dyDescent="0.25">
      <c r="A392" s="116"/>
      <c r="B392" s="205"/>
      <c r="C392" s="114"/>
      <c r="D392" s="117"/>
    </row>
    <row r="393" spans="1:4" ht="15.75" x14ac:dyDescent="0.25">
      <c r="A393" s="116"/>
      <c r="B393" s="205"/>
      <c r="C393" s="114"/>
      <c r="D393" s="117"/>
    </row>
    <row r="394" spans="1:4" ht="15.75" x14ac:dyDescent="0.25">
      <c r="A394" s="116"/>
      <c r="B394" s="205"/>
      <c r="C394" s="114"/>
      <c r="D394" s="117"/>
    </row>
    <row r="395" spans="1:4" ht="15.75" x14ac:dyDescent="0.25">
      <c r="A395" s="116"/>
      <c r="B395" s="205"/>
      <c r="C395" s="114"/>
      <c r="D395" s="117"/>
    </row>
    <row r="396" spans="1:4" ht="15.75" x14ac:dyDescent="0.25">
      <c r="A396" s="116"/>
      <c r="B396" s="205"/>
      <c r="C396" s="114"/>
      <c r="D396" s="117"/>
    </row>
    <row r="397" spans="1:4" ht="15.75" x14ac:dyDescent="0.25">
      <c r="A397" s="116"/>
      <c r="B397" s="205"/>
      <c r="C397" s="114"/>
      <c r="D397" s="117"/>
    </row>
    <row r="398" spans="1:4" ht="15.75" x14ac:dyDescent="0.25">
      <c r="A398" s="116"/>
      <c r="B398" s="205"/>
      <c r="C398" s="114"/>
      <c r="D398" s="117"/>
    </row>
    <row r="399" spans="1:4" ht="15.75" x14ac:dyDescent="0.25">
      <c r="A399" s="116"/>
      <c r="B399" s="205"/>
      <c r="C399" s="114"/>
      <c r="D399" s="117"/>
    </row>
    <row r="400" spans="1:4" ht="15.75" x14ac:dyDescent="0.25">
      <c r="A400" s="116"/>
      <c r="B400" s="205"/>
      <c r="C400" s="114"/>
      <c r="D400" s="117"/>
    </row>
    <row r="401" spans="1:4" ht="15.75" x14ac:dyDescent="0.25">
      <c r="A401" s="116"/>
      <c r="B401" s="205"/>
      <c r="C401" s="114"/>
      <c r="D401" s="117"/>
    </row>
    <row r="402" spans="1:4" ht="15.75" x14ac:dyDescent="0.25">
      <c r="A402" s="116"/>
      <c r="B402" s="205"/>
      <c r="C402" s="114"/>
      <c r="D402" s="117"/>
    </row>
    <row r="403" spans="1:4" ht="15.75" x14ac:dyDescent="0.25">
      <c r="A403" s="116"/>
      <c r="B403" s="205"/>
      <c r="C403" s="114"/>
      <c r="D403" s="117"/>
    </row>
    <row r="404" spans="1:4" ht="15.75" x14ac:dyDescent="0.25">
      <c r="A404" s="116"/>
      <c r="B404" s="205"/>
      <c r="C404" s="114"/>
      <c r="D404" s="117"/>
    </row>
    <row r="405" spans="1:4" ht="15.75" x14ac:dyDescent="0.25">
      <c r="A405" s="116"/>
      <c r="B405" s="205"/>
      <c r="C405" s="114"/>
      <c r="D405" s="117"/>
    </row>
    <row r="406" spans="1:4" ht="15.75" x14ac:dyDescent="0.25">
      <c r="A406" s="116"/>
      <c r="B406" s="205"/>
      <c r="C406" s="114"/>
      <c r="D406" s="117"/>
    </row>
    <row r="407" spans="1:4" ht="15.75" x14ac:dyDescent="0.25">
      <c r="A407" s="116"/>
      <c r="B407" s="205"/>
      <c r="C407" s="114"/>
      <c r="D407" s="117"/>
    </row>
    <row r="408" spans="1:4" ht="15.75" x14ac:dyDescent="0.25">
      <c r="A408" s="116"/>
      <c r="B408" s="205"/>
      <c r="C408" s="114"/>
      <c r="D408" s="117"/>
    </row>
    <row r="409" spans="1:4" ht="15.75" x14ac:dyDescent="0.25">
      <c r="A409" s="116"/>
      <c r="B409" s="205"/>
      <c r="C409" s="114"/>
      <c r="D409" s="117"/>
    </row>
    <row r="410" spans="1:4" ht="15.75" x14ac:dyDescent="0.25">
      <c r="A410" s="116"/>
      <c r="B410" s="205"/>
      <c r="C410" s="114"/>
      <c r="D410" s="117"/>
    </row>
    <row r="411" spans="1:4" ht="15.75" x14ac:dyDescent="0.25">
      <c r="A411" s="116"/>
      <c r="B411" s="205"/>
      <c r="C411" s="114"/>
      <c r="D411" s="117"/>
    </row>
    <row r="412" spans="1:4" ht="15.75" x14ac:dyDescent="0.25">
      <c r="A412" s="116"/>
      <c r="B412" s="205"/>
      <c r="C412" s="114"/>
      <c r="D412" s="117"/>
    </row>
    <row r="413" spans="1:4" ht="15.75" x14ac:dyDescent="0.25">
      <c r="A413" s="116"/>
      <c r="B413" s="205"/>
      <c r="C413" s="114"/>
      <c r="D413" s="117"/>
    </row>
    <row r="414" spans="1:4" ht="15.75" x14ac:dyDescent="0.25">
      <c r="A414" s="116"/>
      <c r="B414" s="205"/>
      <c r="C414" s="114"/>
      <c r="D414" s="117"/>
    </row>
    <row r="415" spans="1:4" ht="15.75" x14ac:dyDescent="0.25">
      <c r="A415" s="116"/>
      <c r="B415" s="205"/>
      <c r="C415" s="114"/>
      <c r="D415" s="117"/>
    </row>
    <row r="416" spans="1:4" ht="15.75" x14ac:dyDescent="0.25">
      <c r="A416" s="116"/>
      <c r="B416" s="205"/>
      <c r="C416" s="114"/>
      <c r="D416" s="117"/>
    </row>
    <row r="417" spans="1:4" ht="15.75" x14ac:dyDescent="0.25">
      <c r="A417" s="116"/>
      <c r="B417" s="205"/>
      <c r="C417" s="114"/>
      <c r="D417" s="117"/>
    </row>
    <row r="418" spans="1:4" ht="15.75" x14ac:dyDescent="0.25">
      <c r="A418" s="116"/>
      <c r="B418" s="205"/>
      <c r="C418" s="114"/>
      <c r="D418" s="117"/>
    </row>
    <row r="419" spans="1:4" ht="15.75" x14ac:dyDescent="0.25">
      <c r="A419" s="116"/>
      <c r="B419" s="205"/>
      <c r="C419" s="114"/>
      <c r="D419" s="117"/>
    </row>
    <row r="420" spans="1:4" ht="15.75" x14ac:dyDescent="0.25">
      <c r="A420" s="116"/>
      <c r="B420" s="205"/>
      <c r="C420" s="114"/>
      <c r="D420" s="117"/>
    </row>
    <row r="421" spans="1:4" ht="15.75" x14ac:dyDescent="0.25">
      <c r="A421" s="116"/>
      <c r="B421" s="205"/>
      <c r="C421" s="114"/>
      <c r="D421" s="117"/>
    </row>
    <row r="422" spans="1:4" ht="15.75" x14ac:dyDescent="0.25">
      <c r="A422" s="116"/>
      <c r="B422" s="205"/>
      <c r="C422" s="114"/>
      <c r="D422" s="117"/>
    </row>
    <row r="423" spans="1:4" ht="15.75" x14ac:dyDescent="0.25">
      <c r="A423" s="116"/>
      <c r="B423" s="205"/>
      <c r="C423" s="114"/>
      <c r="D423" s="117"/>
    </row>
    <row r="424" spans="1:4" ht="15.75" x14ac:dyDescent="0.25">
      <c r="A424" s="116"/>
      <c r="B424" s="205"/>
      <c r="C424" s="114"/>
      <c r="D424" s="117"/>
    </row>
    <row r="425" spans="1:4" ht="15.75" x14ac:dyDescent="0.25">
      <c r="A425" s="116"/>
      <c r="B425" s="205"/>
      <c r="C425" s="114"/>
      <c r="D425" s="117"/>
    </row>
    <row r="426" spans="1:4" ht="15.75" x14ac:dyDescent="0.25">
      <c r="A426" s="116"/>
      <c r="B426" s="205"/>
      <c r="C426" s="114"/>
      <c r="D426" s="117"/>
    </row>
    <row r="427" spans="1:4" ht="15.75" x14ac:dyDescent="0.25">
      <c r="A427" s="116"/>
      <c r="B427" s="205"/>
      <c r="C427" s="114"/>
      <c r="D427" s="117"/>
    </row>
    <row r="428" spans="1:4" ht="15.75" x14ac:dyDescent="0.25">
      <c r="A428" s="116"/>
      <c r="B428" s="205"/>
      <c r="C428" s="114"/>
      <c r="D428" s="117"/>
    </row>
    <row r="429" spans="1:4" ht="15.75" x14ac:dyDescent="0.25">
      <c r="A429" s="116"/>
      <c r="B429" s="205"/>
      <c r="C429" s="114"/>
      <c r="D429" s="117"/>
    </row>
    <row r="430" spans="1:4" ht="15.75" x14ac:dyDescent="0.25">
      <c r="A430" s="116"/>
      <c r="B430" s="205"/>
      <c r="C430" s="114"/>
      <c r="D430" s="117"/>
    </row>
    <row r="431" spans="1:4" ht="15.75" x14ac:dyDescent="0.25">
      <c r="A431" s="116"/>
      <c r="B431" s="205"/>
      <c r="C431" s="114"/>
      <c r="D431" s="117"/>
    </row>
    <row r="432" spans="1:4" ht="15.75" x14ac:dyDescent="0.25">
      <c r="A432" s="116"/>
      <c r="B432" s="205"/>
      <c r="C432" s="114"/>
      <c r="D432" s="117"/>
    </row>
    <row r="433" spans="1:4" ht="15.75" x14ac:dyDescent="0.25">
      <c r="A433" s="116"/>
      <c r="B433" s="205"/>
      <c r="C433" s="114"/>
      <c r="D433" s="117"/>
    </row>
    <row r="434" spans="1:4" ht="15.75" x14ac:dyDescent="0.25">
      <c r="A434" s="116"/>
      <c r="B434" s="205"/>
      <c r="C434" s="114"/>
      <c r="D434" s="117"/>
    </row>
    <row r="435" spans="1:4" ht="15.75" x14ac:dyDescent="0.25">
      <c r="A435" s="116"/>
      <c r="B435" s="205"/>
      <c r="C435" s="114"/>
      <c r="D435" s="117"/>
    </row>
    <row r="436" spans="1:4" ht="15.75" x14ac:dyDescent="0.25">
      <c r="A436" s="116"/>
      <c r="B436" s="205"/>
      <c r="C436" s="114"/>
      <c r="D436" s="117"/>
    </row>
    <row r="437" spans="1:4" ht="15.75" x14ac:dyDescent="0.25">
      <c r="A437" s="116"/>
      <c r="B437" s="205"/>
      <c r="C437" s="114"/>
      <c r="D437" s="117"/>
    </row>
    <row r="438" spans="1:4" ht="15.75" x14ac:dyDescent="0.25">
      <c r="A438" s="116"/>
      <c r="B438" s="205"/>
      <c r="C438" s="114"/>
      <c r="D438" s="117"/>
    </row>
    <row r="439" spans="1:4" ht="15.75" x14ac:dyDescent="0.25">
      <c r="A439" s="116"/>
      <c r="B439" s="205"/>
      <c r="C439" s="114"/>
      <c r="D439" s="117"/>
    </row>
    <row r="440" spans="1:4" ht="15.75" x14ac:dyDescent="0.25">
      <c r="A440" s="116"/>
      <c r="B440" s="205"/>
      <c r="C440" s="114"/>
      <c r="D440" s="117"/>
    </row>
    <row r="441" spans="1:4" ht="15.75" x14ac:dyDescent="0.25">
      <c r="A441" s="116"/>
      <c r="B441" s="205"/>
      <c r="C441" s="114"/>
      <c r="D441" s="117"/>
    </row>
    <row r="442" spans="1:4" ht="15.75" x14ac:dyDescent="0.25">
      <c r="A442" s="116"/>
      <c r="B442" s="205"/>
      <c r="C442" s="114"/>
      <c r="D442" s="117"/>
    </row>
    <row r="443" spans="1:4" ht="15.75" x14ac:dyDescent="0.25">
      <c r="A443" s="116"/>
      <c r="B443" s="205"/>
      <c r="C443" s="114"/>
      <c r="D443" s="117"/>
    </row>
    <row r="444" spans="1:4" ht="15.75" x14ac:dyDescent="0.25">
      <c r="A444" s="116"/>
      <c r="B444" s="205"/>
      <c r="C444" s="114"/>
      <c r="D444" s="117"/>
    </row>
    <row r="445" spans="1:4" ht="15.75" x14ac:dyDescent="0.25">
      <c r="A445" s="116"/>
      <c r="B445" s="205"/>
      <c r="C445" s="114"/>
      <c r="D445" s="117"/>
    </row>
    <row r="446" spans="1:4" ht="15.75" x14ac:dyDescent="0.25">
      <c r="A446" s="116"/>
      <c r="B446" s="205"/>
      <c r="C446" s="114"/>
      <c r="D446" s="117"/>
    </row>
    <row r="447" spans="1:4" ht="15.75" x14ac:dyDescent="0.25">
      <c r="A447" s="116"/>
      <c r="B447" s="205"/>
      <c r="C447" s="114"/>
      <c r="D447" s="117"/>
    </row>
    <row r="448" spans="1:4" ht="15.75" x14ac:dyDescent="0.25">
      <c r="A448" s="116"/>
      <c r="B448" s="205"/>
      <c r="C448" s="114"/>
      <c r="D448" s="117"/>
    </row>
    <row r="449" spans="1:4" ht="15.75" x14ac:dyDescent="0.25">
      <c r="A449" s="116"/>
      <c r="B449" s="205"/>
      <c r="C449" s="114"/>
      <c r="D449" s="117"/>
    </row>
    <row r="450" spans="1:4" ht="15.75" x14ac:dyDescent="0.25">
      <c r="A450" s="116"/>
      <c r="B450" s="205"/>
      <c r="C450" s="114"/>
      <c r="D450" s="117"/>
    </row>
    <row r="451" spans="1:4" ht="15.75" x14ac:dyDescent="0.25">
      <c r="A451" s="116"/>
      <c r="B451" s="205"/>
      <c r="C451" s="114"/>
      <c r="D451" s="117"/>
    </row>
    <row r="452" spans="1:4" ht="15.75" x14ac:dyDescent="0.25">
      <c r="A452" s="116"/>
      <c r="B452" s="205"/>
      <c r="C452" s="114"/>
      <c r="D452" s="117"/>
    </row>
    <row r="453" spans="1:4" ht="15.75" x14ac:dyDescent="0.25">
      <c r="A453" s="116"/>
      <c r="B453" s="205"/>
      <c r="C453" s="114"/>
      <c r="D453" s="117"/>
    </row>
    <row r="454" spans="1:4" ht="15.75" x14ac:dyDescent="0.25">
      <c r="A454" s="116"/>
      <c r="B454" s="205"/>
      <c r="C454" s="114"/>
      <c r="D454" s="117"/>
    </row>
    <row r="455" spans="1:4" ht="15.75" x14ac:dyDescent="0.25">
      <c r="A455" s="116"/>
      <c r="B455" s="205"/>
      <c r="C455" s="114"/>
      <c r="D455" s="117"/>
    </row>
    <row r="456" spans="1:4" ht="15.75" x14ac:dyDescent="0.25">
      <c r="A456" s="116"/>
      <c r="B456" s="205"/>
      <c r="C456" s="114"/>
      <c r="D456" s="117"/>
    </row>
    <row r="457" spans="1:4" ht="15.75" x14ac:dyDescent="0.25">
      <c r="A457" s="116"/>
      <c r="B457" s="205"/>
      <c r="C457" s="114"/>
      <c r="D457" s="117"/>
    </row>
    <row r="458" spans="1:4" ht="15.75" x14ac:dyDescent="0.25">
      <c r="A458" s="116"/>
      <c r="B458" s="205"/>
      <c r="C458" s="114"/>
      <c r="D458" s="117"/>
    </row>
    <row r="459" spans="1:4" ht="15.75" x14ac:dyDescent="0.25">
      <c r="A459" s="116"/>
      <c r="B459" s="205"/>
      <c r="C459" s="114"/>
      <c r="D459" s="117"/>
    </row>
    <row r="460" spans="1:4" ht="15.75" x14ac:dyDescent="0.25">
      <c r="A460" s="116"/>
      <c r="B460" s="205"/>
      <c r="C460" s="114"/>
      <c r="D460" s="117"/>
    </row>
    <row r="461" spans="1:4" ht="15.75" x14ac:dyDescent="0.25">
      <c r="A461" s="116"/>
      <c r="B461" s="205"/>
      <c r="C461" s="114"/>
      <c r="D461" s="117"/>
    </row>
    <row r="462" spans="1:4" ht="15.75" x14ac:dyDescent="0.25">
      <c r="A462" s="116"/>
      <c r="B462" s="205"/>
      <c r="C462" s="114"/>
      <c r="D462" s="117"/>
    </row>
    <row r="463" spans="1:4" ht="15.75" x14ac:dyDescent="0.25">
      <c r="A463" s="116"/>
      <c r="B463" s="205"/>
      <c r="C463" s="114"/>
      <c r="D463" s="117"/>
    </row>
    <row r="464" spans="1:4" ht="15.75" x14ac:dyDescent="0.25">
      <c r="A464" s="116"/>
      <c r="B464" s="205"/>
      <c r="C464" s="114"/>
      <c r="D464" s="117"/>
    </row>
    <row r="465" spans="1:4" ht="15.75" x14ac:dyDescent="0.25">
      <c r="A465" s="116"/>
      <c r="B465" s="205"/>
      <c r="C465" s="114"/>
      <c r="D465" s="117"/>
    </row>
    <row r="466" spans="1:4" ht="15.75" x14ac:dyDescent="0.25">
      <c r="A466" s="116"/>
      <c r="B466" s="205"/>
      <c r="C466" s="114"/>
      <c r="D466" s="117"/>
    </row>
    <row r="467" spans="1:4" ht="15.75" x14ac:dyDescent="0.25">
      <c r="A467" s="116"/>
      <c r="B467" s="205"/>
      <c r="C467" s="114"/>
      <c r="D467" s="117"/>
    </row>
    <row r="468" spans="1:4" ht="15.75" x14ac:dyDescent="0.25">
      <c r="A468" s="116"/>
      <c r="B468" s="205"/>
      <c r="C468" s="114"/>
      <c r="D468" s="117"/>
    </row>
    <row r="469" spans="1:4" ht="15.75" x14ac:dyDescent="0.25">
      <c r="A469" s="116"/>
      <c r="B469" s="205"/>
      <c r="C469" s="114"/>
      <c r="D469" s="117"/>
    </row>
    <row r="470" spans="1:4" ht="15.75" x14ac:dyDescent="0.25">
      <c r="A470" s="116"/>
      <c r="B470" s="205"/>
      <c r="C470" s="114"/>
      <c r="D470" s="117"/>
    </row>
    <row r="471" spans="1:4" ht="15.75" x14ac:dyDescent="0.25">
      <c r="A471" s="116"/>
      <c r="B471" s="205"/>
      <c r="C471" s="114"/>
      <c r="D471" s="117"/>
    </row>
    <row r="472" spans="1:4" ht="15.75" x14ac:dyDescent="0.25">
      <c r="A472" s="116"/>
      <c r="B472" s="205"/>
      <c r="C472" s="114"/>
      <c r="D472" s="117"/>
    </row>
    <row r="473" spans="1:4" ht="15.75" x14ac:dyDescent="0.25">
      <c r="A473" s="116"/>
      <c r="B473" s="205"/>
      <c r="C473" s="114"/>
      <c r="D473" s="117"/>
    </row>
    <row r="474" spans="1:4" ht="15.75" x14ac:dyDescent="0.25">
      <c r="A474" s="116"/>
      <c r="B474" s="205"/>
      <c r="C474" s="114"/>
      <c r="D474" s="117"/>
    </row>
    <row r="475" spans="1:4" ht="15.75" x14ac:dyDescent="0.25">
      <c r="A475" s="116"/>
      <c r="B475" s="205"/>
      <c r="C475" s="114"/>
      <c r="D475" s="117"/>
    </row>
    <row r="476" spans="1:4" ht="15.75" x14ac:dyDescent="0.25">
      <c r="A476" s="116"/>
      <c r="B476" s="205"/>
      <c r="C476" s="114"/>
      <c r="D476" s="117"/>
    </row>
    <row r="477" spans="1:4" ht="15.75" x14ac:dyDescent="0.25">
      <c r="A477" s="116"/>
      <c r="B477" s="205"/>
      <c r="C477" s="114"/>
      <c r="D477" s="117"/>
    </row>
    <row r="478" spans="1:4" ht="15.75" x14ac:dyDescent="0.25">
      <c r="A478" s="116"/>
      <c r="B478" s="205"/>
      <c r="C478" s="114"/>
      <c r="D478" s="117"/>
    </row>
    <row r="479" spans="1:4" ht="15.75" x14ac:dyDescent="0.25">
      <c r="A479" s="116"/>
      <c r="B479" s="205"/>
      <c r="C479" s="114"/>
      <c r="D479" s="117"/>
    </row>
    <row r="480" spans="1:4" ht="15.75" x14ac:dyDescent="0.25">
      <c r="A480" s="116"/>
      <c r="B480" s="205"/>
      <c r="C480" s="114"/>
      <c r="D480" s="117"/>
    </row>
    <row r="481" spans="1:4" ht="15.75" x14ac:dyDescent="0.25">
      <c r="A481" s="116"/>
      <c r="B481" s="205"/>
      <c r="C481" s="114"/>
      <c r="D481" s="117"/>
    </row>
    <row r="482" spans="1:4" ht="15.75" x14ac:dyDescent="0.25">
      <c r="A482" s="116"/>
      <c r="B482" s="205"/>
      <c r="C482" s="114"/>
      <c r="D482" s="117"/>
    </row>
    <row r="483" spans="1:4" ht="15.75" x14ac:dyDescent="0.25">
      <c r="A483" s="116"/>
      <c r="B483" s="205"/>
      <c r="C483" s="114"/>
      <c r="D483" s="117"/>
    </row>
    <row r="484" spans="1:4" ht="15.75" x14ac:dyDescent="0.25">
      <c r="A484" s="116"/>
      <c r="B484" s="205"/>
      <c r="C484" s="114"/>
      <c r="D484" s="117"/>
    </row>
    <row r="485" spans="1:4" ht="15.75" x14ac:dyDescent="0.25">
      <c r="A485" s="116"/>
      <c r="B485" s="205"/>
      <c r="C485" s="114"/>
      <c r="D485" s="117"/>
    </row>
    <row r="486" spans="1:4" ht="15.75" x14ac:dyDescent="0.25">
      <c r="A486" s="116"/>
      <c r="B486" s="205"/>
      <c r="C486" s="114"/>
      <c r="D486" s="117"/>
    </row>
    <row r="487" spans="1:4" ht="15.75" x14ac:dyDescent="0.25">
      <c r="A487" s="116"/>
      <c r="B487" s="205"/>
      <c r="C487" s="114"/>
      <c r="D487" s="117"/>
    </row>
    <row r="488" spans="1:4" ht="15.75" x14ac:dyDescent="0.25">
      <c r="A488" s="116"/>
      <c r="B488" s="205"/>
      <c r="C488" s="114"/>
      <c r="D488" s="117"/>
    </row>
    <row r="489" spans="1:4" ht="15.75" x14ac:dyDescent="0.25">
      <c r="A489" s="116"/>
      <c r="B489" s="205"/>
      <c r="C489" s="114"/>
      <c r="D489" s="117"/>
    </row>
    <row r="490" spans="1:4" ht="15.75" x14ac:dyDescent="0.25">
      <c r="A490" s="116"/>
      <c r="B490" s="205"/>
      <c r="C490" s="114"/>
      <c r="D490" s="117"/>
    </row>
    <row r="491" spans="1:4" ht="15.75" x14ac:dyDescent="0.25">
      <c r="A491" s="116"/>
      <c r="B491" s="205"/>
      <c r="C491" s="114"/>
      <c r="D491" s="117"/>
    </row>
    <row r="492" spans="1:4" ht="15.75" x14ac:dyDescent="0.25">
      <c r="A492" s="116"/>
      <c r="B492" s="205"/>
      <c r="C492" s="114"/>
      <c r="D492" s="117"/>
    </row>
    <row r="493" spans="1:4" ht="15.75" x14ac:dyDescent="0.25">
      <c r="A493" s="116"/>
      <c r="B493" s="205"/>
      <c r="C493" s="114"/>
      <c r="D493" s="117"/>
    </row>
    <row r="494" spans="1:4" ht="15.75" x14ac:dyDescent="0.25">
      <c r="A494" s="116"/>
      <c r="B494" s="205"/>
      <c r="C494" s="114"/>
      <c r="D494" s="117"/>
    </row>
    <row r="495" spans="1:4" ht="15.75" x14ac:dyDescent="0.25">
      <c r="A495" s="116"/>
      <c r="B495" s="205"/>
      <c r="C495" s="114"/>
      <c r="D495" s="117"/>
    </row>
    <row r="496" spans="1:4" ht="15.75" x14ac:dyDescent="0.25">
      <c r="A496" s="116"/>
      <c r="B496" s="205"/>
      <c r="C496" s="114"/>
      <c r="D496" s="117"/>
    </row>
    <row r="497" spans="1:4" ht="15.75" x14ac:dyDescent="0.25">
      <c r="A497" s="116"/>
      <c r="B497" s="205"/>
      <c r="C497" s="114"/>
      <c r="D497" s="117"/>
    </row>
    <row r="498" spans="1:4" ht="15.75" x14ac:dyDescent="0.25">
      <c r="A498" s="116"/>
      <c r="B498" s="205"/>
      <c r="C498" s="114"/>
      <c r="D498" s="117"/>
    </row>
    <row r="499" spans="1:4" ht="15.75" x14ac:dyDescent="0.25">
      <c r="A499" s="116"/>
      <c r="B499" s="205"/>
      <c r="C499" s="114"/>
      <c r="D499" s="117"/>
    </row>
    <row r="500" spans="1:4" ht="15.75" x14ac:dyDescent="0.25">
      <c r="A500" s="116"/>
      <c r="B500" s="205"/>
      <c r="C500" s="114"/>
      <c r="D500" s="117"/>
    </row>
    <row r="501" spans="1:4" ht="15.75" x14ac:dyDescent="0.25">
      <c r="A501" s="116"/>
      <c r="B501" s="205"/>
      <c r="C501" s="114"/>
      <c r="D501" s="117"/>
    </row>
    <row r="502" spans="1:4" ht="15.75" x14ac:dyDescent="0.25">
      <c r="A502" s="116"/>
      <c r="B502" s="205"/>
      <c r="C502" s="114"/>
      <c r="D502" s="117"/>
    </row>
    <row r="503" spans="1:4" ht="15.75" x14ac:dyDescent="0.25">
      <c r="A503" s="116"/>
      <c r="B503" s="205"/>
      <c r="C503" s="114"/>
      <c r="D503" s="117"/>
    </row>
    <row r="504" spans="1:4" ht="15.75" x14ac:dyDescent="0.25">
      <c r="A504" s="116"/>
      <c r="B504" s="205"/>
      <c r="C504" s="114"/>
      <c r="D504" s="117"/>
    </row>
    <row r="505" spans="1:4" ht="15.75" x14ac:dyDescent="0.25">
      <c r="A505" s="116"/>
      <c r="B505" s="205"/>
      <c r="C505" s="114"/>
      <c r="D505" s="117"/>
    </row>
    <row r="506" spans="1:4" ht="15.75" x14ac:dyDescent="0.25">
      <c r="A506" s="116"/>
      <c r="B506" s="205"/>
      <c r="C506" s="114"/>
      <c r="D506" s="117"/>
    </row>
    <row r="507" spans="1:4" ht="15.75" x14ac:dyDescent="0.25">
      <c r="A507" s="116"/>
      <c r="B507" s="205"/>
      <c r="C507" s="232"/>
      <c r="D507" s="117"/>
    </row>
    <row r="508" spans="1:4" ht="15.75" x14ac:dyDescent="0.25">
      <c r="A508" s="116"/>
      <c r="B508" s="205"/>
      <c r="C508" s="232"/>
      <c r="D508" s="117"/>
    </row>
    <row r="509" spans="1:4" ht="15.75" x14ac:dyDescent="0.25">
      <c r="A509" s="116"/>
      <c r="B509" s="205"/>
      <c r="C509" s="232"/>
      <c r="D509" s="117"/>
    </row>
    <row r="510" spans="1:4" ht="15.75" x14ac:dyDescent="0.25">
      <c r="A510" s="116"/>
      <c r="B510" s="205"/>
      <c r="C510" s="232"/>
      <c r="D510" s="117"/>
    </row>
    <row r="511" spans="1:4" ht="15.75" x14ac:dyDescent="0.25">
      <c r="A511" s="116"/>
      <c r="B511" s="205"/>
      <c r="C511" s="232"/>
      <c r="D511" s="117"/>
    </row>
    <row r="512" spans="1:4" ht="15.75" x14ac:dyDescent="0.25">
      <c r="A512" s="116"/>
      <c r="B512" s="205"/>
      <c r="C512" s="232"/>
      <c r="D512" s="117"/>
    </row>
    <row r="513" spans="1:4" ht="15.75" x14ac:dyDescent="0.25">
      <c r="A513" s="116"/>
      <c r="B513" s="205"/>
      <c r="C513" s="232"/>
      <c r="D513" s="117"/>
    </row>
    <row r="514" spans="1:4" ht="15.75" x14ac:dyDescent="0.25">
      <c r="A514" s="116"/>
      <c r="B514" s="205"/>
      <c r="C514" s="232"/>
      <c r="D514" s="117"/>
    </row>
    <row r="515" spans="1:4" ht="15.75" x14ac:dyDescent="0.25">
      <c r="A515" s="116"/>
      <c r="B515" s="205"/>
      <c r="C515" s="232"/>
      <c r="D515" s="117"/>
    </row>
    <row r="516" spans="1:4" ht="15.75" x14ac:dyDescent="0.25">
      <c r="A516" s="116"/>
      <c r="B516" s="205"/>
      <c r="C516" s="232"/>
      <c r="D516" s="117"/>
    </row>
    <row r="517" spans="1:4" ht="15.75" x14ac:dyDescent="0.25">
      <c r="A517" s="116"/>
      <c r="B517" s="205"/>
      <c r="C517" s="232"/>
      <c r="D517" s="117"/>
    </row>
    <row r="518" spans="1:4" ht="15.75" x14ac:dyDescent="0.25">
      <c r="A518" s="116"/>
      <c r="B518" s="205"/>
      <c r="C518" s="232"/>
      <c r="D518" s="117"/>
    </row>
    <row r="519" spans="1:4" ht="15.75" x14ac:dyDescent="0.25">
      <c r="A519" s="116"/>
      <c r="B519" s="205"/>
      <c r="C519" s="232"/>
      <c r="D519" s="117"/>
    </row>
    <row r="520" spans="1:4" ht="15.75" x14ac:dyDescent="0.25">
      <c r="A520" s="116"/>
      <c r="B520" s="205"/>
      <c r="C520" s="232"/>
      <c r="D520" s="117"/>
    </row>
    <row r="521" spans="1:4" ht="15.75" x14ac:dyDescent="0.25">
      <c r="A521" s="116"/>
      <c r="B521" s="205"/>
      <c r="C521" s="232"/>
      <c r="D521" s="117"/>
    </row>
    <row r="522" spans="1:4" ht="15.75" x14ac:dyDescent="0.25">
      <c r="A522" s="116"/>
      <c r="B522" s="205"/>
      <c r="C522" s="232"/>
      <c r="D522" s="117"/>
    </row>
    <row r="523" spans="1:4" ht="15.75" x14ac:dyDescent="0.25">
      <c r="A523" s="116"/>
      <c r="B523" s="205"/>
      <c r="C523" s="232"/>
      <c r="D523" s="117"/>
    </row>
    <row r="524" spans="1:4" ht="15.75" x14ac:dyDescent="0.25">
      <c r="A524" s="116"/>
      <c r="B524" s="205"/>
      <c r="C524" s="232"/>
      <c r="D524" s="117"/>
    </row>
    <row r="525" spans="1:4" ht="15.75" x14ac:dyDescent="0.25">
      <c r="A525" s="116"/>
      <c r="B525" s="205"/>
      <c r="C525" s="232"/>
      <c r="D525" s="117"/>
    </row>
    <row r="526" spans="1:4" ht="15.75" x14ac:dyDescent="0.25">
      <c r="A526" s="116"/>
      <c r="B526" s="205"/>
      <c r="C526" s="232"/>
      <c r="D526" s="117"/>
    </row>
    <row r="527" spans="1:4" ht="15.75" x14ac:dyDescent="0.25">
      <c r="A527" s="116"/>
      <c r="B527" s="205"/>
      <c r="C527" s="232"/>
      <c r="D527" s="117"/>
    </row>
    <row r="528" spans="1:4" ht="15.75" x14ac:dyDescent="0.25">
      <c r="A528" s="116"/>
      <c r="B528" s="205"/>
      <c r="C528" s="232"/>
      <c r="D528" s="117"/>
    </row>
    <row r="529" spans="1:4" ht="15.75" x14ac:dyDescent="0.25">
      <c r="A529" s="116"/>
      <c r="B529" s="205"/>
      <c r="C529" s="232"/>
      <c r="D529" s="117"/>
    </row>
    <row r="530" spans="1:4" ht="15.75" x14ac:dyDescent="0.25">
      <c r="A530" s="116"/>
      <c r="B530" s="205"/>
      <c r="C530" s="232"/>
      <c r="D530" s="117"/>
    </row>
    <row r="531" spans="1:4" ht="15.75" x14ac:dyDescent="0.25">
      <c r="A531" s="116"/>
      <c r="B531" s="205"/>
      <c r="C531" s="232"/>
      <c r="D531" s="117"/>
    </row>
    <row r="532" spans="1:4" ht="15.75" x14ac:dyDescent="0.25">
      <c r="A532" s="116"/>
      <c r="B532" s="205"/>
      <c r="C532" s="232"/>
      <c r="D532" s="117"/>
    </row>
    <row r="533" spans="1:4" ht="15.75" x14ac:dyDescent="0.25">
      <c r="A533" s="116"/>
      <c r="B533" s="205"/>
      <c r="C533" s="232"/>
      <c r="D533" s="117"/>
    </row>
    <row r="534" spans="1:4" ht="15.75" x14ac:dyDescent="0.25">
      <c r="A534" s="116"/>
      <c r="B534" s="205"/>
      <c r="C534" s="232"/>
      <c r="D534" s="117"/>
    </row>
    <row r="535" spans="1:4" ht="15.75" x14ac:dyDescent="0.25">
      <c r="A535" s="116"/>
      <c r="B535" s="205"/>
      <c r="C535" s="232"/>
      <c r="D535" s="117"/>
    </row>
    <row r="536" spans="1:4" ht="15.75" x14ac:dyDescent="0.25">
      <c r="A536" s="116"/>
      <c r="B536" s="205"/>
      <c r="C536" s="232"/>
      <c r="D536" s="117"/>
    </row>
    <row r="537" spans="1:4" ht="15.75" x14ac:dyDescent="0.25">
      <c r="A537" s="116"/>
      <c r="B537" s="205"/>
      <c r="C537" s="232"/>
      <c r="D537" s="117"/>
    </row>
    <row r="538" spans="1:4" ht="15.75" x14ac:dyDescent="0.25">
      <c r="A538" s="116"/>
      <c r="B538" s="205"/>
      <c r="C538" s="232"/>
      <c r="D538" s="117"/>
    </row>
    <row r="539" spans="1:4" ht="15.75" x14ac:dyDescent="0.25">
      <c r="A539" s="116"/>
      <c r="B539" s="205"/>
      <c r="C539" s="232"/>
      <c r="D539" s="117"/>
    </row>
    <row r="540" spans="1:4" ht="15.75" x14ac:dyDescent="0.25">
      <c r="A540" s="116"/>
      <c r="B540" s="205"/>
      <c r="C540" s="232"/>
      <c r="D540" s="117"/>
    </row>
    <row r="541" spans="1:4" ht="15.75" x14ac:dyDescent="0.25">
      <c r="A541" s="116"/>
      <c r="B541" s="205"/>
      <c r="C541" s="232"/>
      <c r="D541" s="117"/>
    </row>
    <row r="542" spans="1:4" ht="15.75" x14ac:dyDescent="0.25">
      <c r="A542" s="116"/>
      <c r="B542" s="205"/>
      <c r="C542" s="232"/>
      <c r="D542" s="117"/>
    </row>
    <row r="543" spans="1:4" ht="15.75" x14ac:dyDescent="0.25">
      <c r="A543" s="116"/>
      <c r="B543" s="205"/>
      <c r="C543" s="232"/>
      <c r="D543" s="117"/>
    </row>
    <row r="544" spans="1:4" ht="15.75" x14ac:dyDescent="0.25">
      <c r="A544" s="116"/>
      <c r="B544" s="205"/>
      <c r="C544" s="232"/>
      <c r="D544" s="117"/>
    </row>
    <row r="545" spans="1:4" ht="15.75" x14ac:dyDescent="0.25">
      <c r="A545" s="116"/>
      <c r="B545" s="205"/>
      <c r="C545" s="232"/>
      <c r="D545" s="117"/>
    </row>
    <row r="546" spans="1:4" ht="15.75" x14ac:dyDescent="0.25">
      <c r="A546" s="116"/>
      <c r="B546" s="205"/>
      <c r="C546" s="232"/>
      <c r="D546" s="117"/>
    </row>
    <row r="547" spans="1:4" ht="15.75" x14ac:dyDescent="0.25">
      <c r="A547" s="116"/>
      <c r="B547" s="205"/>
      <c r="C547" s="232"/>
      <c r="D547" s="117"/>
    </row>
    <row r="548" spans="1:4" ht="15.75" x14ac:dyDescent="0.25">
      <c r="A548" s="116"/>
      <c r="B548" s="205"/>
      <c r="C548" s="232"/>
      <c r="D548" s="117"/>
    </row>
    <row r="549" spans="1:4" ht="15.75" x14ac:dyDescent="0.25">
      <c r="A549" s="116"/>
      <c r="B549" s="205"/>
      <c r="C549" s="232"/>
      <c r="D549" s="117"/>
    </row>
    <row r="550" spans="1:4" ht="15.75" x14ac:dyDescent="0.25">
      <c r="A550" s="116"/>
      <c r="B550" s="205"/>
      <c r="C550" s="232"/>
      <c r="D550" s="117"/>
    </row>
    <row r="551" spans="1:4" ht="15.75" x14ac:dyDescent="0.25">
      <c r="A551" s="116"/>
      <c r="B551" s="205"/>
      <c r="C551" s="232"/>
      <c r="D551" s="117"/>
    </row>
    <row r="552" spans="1:4" ht="15.75" x14ac:dyDescent="0.25">
      <c r="A552" s="116"/>
      <c r="B552" s="205"/>
      <c r="C552" s="232"/>
      <c r="D552" s="117"/>
    </row>
    <row r="553" spans="1:4" ht="15.75" x14ac:dyDescent="0.25">
      <c r="A553" s="116"/>
      <c r="B553" s="205"/>
      <c r="C553" s="232"/>
      <c r="D553" s="117"/>
    </row>
    <row r="554" spans="1:4" ht="15.75" x14ac:dyDescent="0.25">
      <c r="A554" s="116"/>
      <c r="B554" s="205"/>
      <c r="C554" s="232"/>
      <c r="D554" s="117"/>
    </row>
    <row r="555" spans="1:4" ht="15.75" x14ac:dyDescent="0.25">
      <c r="A555" s="116"/>
      <c r="B555" s="205"/>
      <c r="C555" s="232"/>
      <c r="D555" s="117"/>
    </row>
    <row r="556" spans="1:4" ht="15.75" x14ac:dyDescent="0.25">
      <c r="A556" s="116"/>
      <c r="B556" s="205"/>
      <c r="C556" s="232"/>
      <c r="D556" s="117"/>
    </row>
    <row r="557" spans="1:4" ht="15.75" x14ac:dyDescent="0.25">
      <c r="A557" s="116"/>
      <c r="B557" s="205"/>
      <c r="C557" s="232"/>
      <c r="D557" s="117"/>
    </row>
    <row r="558" spans="1:4" ht="15.75" x14ac:dyDescent="0.25">
      <c r="A558" s="116"/>
      <c r="B558" s="205"/>
      <c r="C558" s="232"/>
      <c r="D558" s="117"/>
    </row>
    <row r="559" spans="1:4" ht="15.75" x14ac:dyDescent="0.25">
      <c r="A559" s="116"/>
      <c r="B559" s="205"/>
      <c r="C559" s="232"/>
      <c r="D559" s="117"/>
    </row>
    <row r="560" spans="1:4" ht="15.75" x14ac:dyDescent="0.25">
      <c r="A560" s="116"/>
      <c r="B560" s="205"/>
      <c r="C560" s="232"/>
      <c r="D560" s="117"/>
    </row>
    <row r="561" spans="1:4" ht="15.75" x14ac:dyDescent="0.25">
      <c r="A561" s="116"/>
      <c r="B561" s="205"/>
      <c r="C561" s="232"/>
      <c r="D561" s="117"/>
    </row>
    <row r="562" spans="1:4" ht="15.75" x14ac:dyDescent="0.25">
      <c r="A562" s="116"/>
      <c r="B562" s="205"/>
      <c r="C562" s="232"/>
      <c r="D562" s="117"/>
    </row>
    <row r="563" spans="1:4" ht="15.75" x14ac:dyDescent="0.25">
      <c r="A563" s="116"/>
      <c r="B563" s="205"/>
      <c r="C563" s="232"/>
      <c r="D563" s="117"/>
    </row>
    <row r="564" spans="1:4" ht="15.75" x14ac:dyDescent="0.25">
      <c r="A564" s="116"/>
      <c r="B564" s="205"/>
      <c r="C564" s="232"/>
      <c r="D564" s="117"/>
    </row>
    <row r="565" spans="1:4" ht="15.75" x14ac:dyDescent="0.25">
      <c r="A565" s="116"/>
      <c r="B565" s="205"/>
      <c r="C565" s="232"/>
      <c r="D565" s="117"/>
    </row>
    <row r="566" spans="1:4" ht="15.75" x14ac:dyDescent="0.25">
      <c r="A566" s="116"/>
      <c r="B566" s="205"/>
      <c r="C566" s="232"/>
      <c r="D566" s="117"/>
    </row>
    <row r="567" spans="1:4" ht="15.75" x14ac:dyDescent="0.25">
      <c r="A567" s="116"/>
      <c r="B567" s="205"/>
      <c r="C567" s="232"/>
      <c r="D567" s="117"/>
    </row>
    <row r="568" spans="1:4" ht="15.75" x14ac:dyDescent="0.25">
      <c r="A568" s="116"/>
      <c r="B568" s="205"/>
      <c r="C568" s="232"/>
      <c r="D568" s="117"/>
    </row>
    <row r="569" spans="1:4" ht="15.75" x14ac:dyDescent="0.25">
      <c r="A569" s="116"/>
      <c r="B569" s="205"/>
      <c r="C569" s="232"/>
      <c r="D569" s="117"/>
    </row>
    <row r="570" spans="1:4" ht="15.75" x14ac:dyDescent="0.25">
      <c r="A570" s="116"/>
      <c r="B570" s="205"/>
      <c r="C570" s="232"/>
      <c r="D570" s="117"/>
    </row>
    <row r="571" spans="1:4" ht="15.75" x14ac:dyDescent="0.25">
      <c r="A571" s="116"/>
      <c r="B571" s="205"/>
      <c r="C571" s="232"/>
      <c r="D571" s="117"/>
    </row>
    <row r="572" spans="1:4" ht="15.75" x14ac:dyDescent="0.25">
      <c r="A572" s="116"/>
      <c r="B572" s="205"/>
      <c r="C572" s="232"/>
      <c r="D572" s="117"/>
    </row>
    <row r="573" spans="1:4" ht="15.75" x14ac:dyDescent="0.25">
      <c r="A573" s="116"/>
      <c r="B573" s="205"/>
      <c r="C573" s="232"/>
      <c r="D573" s="117"/>
    </row>
    <row r="574" spans="1:4" ht="15.75" x14ac:dyDescent="0.25">
      <c r="A574" s="116"/>
      <c r="B574" s="205"/>
      <c r="C574" s="232"/>
      <c r="D574" s="117"/>
    </row>
    <row r="575" spans="1:4" ht="15.75" x14ac:dyDescent="0.25">
      <c r="A575" s="116"/>
      <c r="B575" s="205"/>
      <c r="C575" s="232"/>
      <c r="D575" s="117"/>
    </row>
    <row r="576" spans="1:4" ht="15.75" x14ac:dyDescent="0.25">
      <c r="A576" s="116"/>
      <c r="B576" s="205"/>
      <c r="C576" s="232"/>
      <c r="D576" s="117"/>
    </row>
    <row r="577" spans="1:4" ht="15.75" x14ac:dyDescent="0.25">
      <c r="A577" s="116"/>
      <c r="B577" s="205"/>
      <c r="C577" s="232"/>
      <c r="D577" s="117"/>
    </row>
    <row r="578" spans="1:4" ht="15.75" x14ac:dyDescent="0.25">
      <c r="A578" s="116"/>
      <c r="B578" s="205"/>
      <c r="C578" s="232"/>
      <c r="D578" s="117"/>
    </row>
    <row r="579" spans="1:4" ht="15.75" x14ac:dyDescent="0.25">
      <c r="A579" s="116"/>
      <c r="B579" s="205"/>
      <c r="C579" s="232"/>
      <c r="D579" s="117"/>
    </row>
    <row r="580" spans="1:4" ht="15.75" x14ac:dyDescent="0.25">
      <c r="A580" s="116"/>
      <c r="B580" s="205"/>
      <c r="C580" s="232"/>
      <c r="D580" s="117"/>
    </row>
    <row r="581" spans="1:4" ht="15.75" x14ac:dyDescent="0.25">
      <c r="A581" s="116"/>
      <c r="B581" s="205"/>
      <c r="C581" s="232"/>
      <c r="D581" s="117"/>
    </row>
    <row r="582" spans="1:4" ht="15.75" x14ac:dyDescent="0.25">
      <c r="A582" s="116"/>
      <c r="B582" s="205"/>
      <c r="C582" s="232"/>
      <c r="D582" s="117"/>
    </row>
    <row r="583" spans="1:4" ht="15.75" x14ac:dyDescent="0.25">
      <c r="A583" s="116"/>
      <c r="B583" s="205"/>
      <c r="C583" s="232"/>
      <c r="D583" s="117"/>
    </row>
    <row r="584" spans="1:4" ht="15.75" x14ac:dyDescent="0.25">
      <c r="A584" s="116"/>
      <c r="B584" s="205"/>
      <c r="C584" s="232"/>
      <c r="D584" s="117"/>
    </row>
    <row r="585" spans="1:4" ht="15.75" x14ac:dyDescent="0.25">
      <c r="A585" s="116"/>
      <c r="B585" s="205"/>
      <c r="C585" s="232"/>
      <c r="D585" s="117"/>
    </row>
    <row r="586" spans="1:4" ht="15.75" x14ac:dyDescent="0.25">
      <c r="A586" s="116"/>
      <c r="B586" s="205"/>
      <c r="C586" s="232"/>
      <c r="D586" s="117"/>
    </row>
    <row r="587" spans="1:4" ht="15.75" x14ac:dyDescent="0.25">
      <c r="A587" s="116"/>
      <c r="B587" s="205"/>
      <c r="C587" s="232"/>
      <c r="D587" s="117"/>
    </row>
    <row r="588" spans="1:4" ht="15.75" x14ac:dyDescent="0.25">
      <c r="A588" s="116"/>
      <c r="B588" s="205"/>
      <c r="C588" s="232"/>
      <c r="D588" s="117"/>
    </row>
    <row r="589" spans="1:4" ht="15.75" x14ac:dyDescent="0.25">
      <c r="A589" s="116"/>
      <c r="B589" s="205"/>
      <c r="C589" s="232"/>
      <c r="D589" s="117"/>
    </row>
    <row r="590" spans="1:4" ht="15.75" x14ac:dyDescent="0.25">
      <c r="A590" s="116"/>
      <c r="B590" s="205"/>
      <c r="C590" s="232"/>
      <c r="D590" s="117"/>
    </row>
    <row r="591" spans="1:4" ht="15.75" x14ac:dyDescent="0.25">
      <c r="A591" s="116"/>
      <c r="B591" s="205"/>
      <c r="C591" s="232"/>
      <c r="D591" s="117"/>
    </row>
    <row r="592" spans="1:4" ht="15.75" x14ac:dyDescent="0.25">
      <c r="A592" s="116"/>
      <c r="B592" s="205"/>
      <c r="C592" s="232"/>
      <c r="D592" s="117"/>
    </row>
    <row r="593" spans="1:4" ht="15.75" x14ac:dyDescent="0.25">
      <c r="A593" s="116"/>
      <c r="B593" s="205"/>
      <c r="C593" s="232"/>
      <c r="D593" s="117"/>
    </row>
    <row r="594" spans="1:4" ht="15.75" x14ac:dyDescent="0.25">
      <c r="A594" s="116"/>
      <c r="B594" s="205"/>
      <c r="C594" s="232"/>
      <c r="D594" s="117"/>
    </row>
    <row r="595" spans="1:4" ht="15.75" x14ac:dyDescent="0.25">
      <c r="A595" s="116"/>
      <c r="B595" s="205"/>
      <c r="C595" s="232"/>
      <c r="D595" s="117"/>
    </row>
    <row r="596" spans="1:4" ht="15.75" x14ac:dyDescent="0.25">
      <c r="A596" s="116"/>
      <c r="B596" s="205"/>
      <c r="C596" s="232"/>
      <c r="D596" s="117"/>
    </row>
    <row r="597" spans="1:4" ht="15.75" x14ac:dyDescent="0.25">
      <c r="A597" s="116"/>
      <c r="B597" s="205"/>
      <c r="C597" s="232"/>
      <c r="D597" s="117"/>
    </row>
    <row r="598" spans="1:4" ht="15.75" x14ac:dyDescent="0.25">
      <c r="A598" s="116"/>
      <c r="B598" s="205"/>
      <c r="C598" s="232"/>
      <c r="D598" s="117"/>
    </row>
    <row r="599" spans="1:4" ht="15.75" x14ac:dyDescent="0.25">
      <c r="A599" s="116"/>
      <c r="B599" s="205"/>
      <c r="C599" s="232"/>
      <c r="D599" s="117"/>
    </row>
    <row r="600" spans="1:4" ht="16.5" thickBot="1" x14ac:dyDescent="0.3">
      <c r="A600" s="118"/>
      <c r="B600" s="206"/>
      <c r="C600" s="119"/>
      <c r="D600" s="120"/>
    </row>
  </sheetData>
  <sheetProtection algorithmName="SHA-512" hashValue="9NkvpQRdvsAUL19pSCKKCSKknVsukunK9DIEKk5BJtwwIKpm9lWQToc1sWQoX8IG8Ihj+VKzqLBJtwfEXbxZxA==" saltValue="OMwz8zxe19VKAZRy+r8amw==" spinCount="100000" sheet="1" objects="1" scenarios="1" selectLockedCells="1"/>
  <mergeCells count="2">
    <mergeCell ref="B1:D5"/>
    <mergeCell ref="A6: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00"/>
  <sheetViews>
    <sheetView zoomScale="96" zoomScaleNormal="96" zoomScaleSheetLayoutView="74" workbookViewId="0">
      <pane xSplit="1" ySplit="8" topLeftCell="J9" activePane="bottomRight" state="frozen"/>
      <selection pane="topRight" activeCell="B1" sqref="B1"/>
      <selection pane="bottomLeft" activeCell="A9" sqref="A9"/>
      <selection pane="bottomRight" activeCell="O18" sqref="O18"/>
    </sheetView>
  </sheetViews>
  <sheetFormatPr defaultColWidth="9.140625" defaultRowHeight="14.25" x14ac:dyDescent="0.2"/>
  <cols>
    <col min="1" max="1" width="15.7109375" style="3" customWidth="1"/>
    <col min="2" max="4" width="15.7109375" style="3" hidden="1" customWidth="1"/>
    <col min="5" max="7" width="23.140625" style="3" customWidth="1"/>
    <col min="8" max="8" width="23.140625" style="1" customWidth="1"/>
    <col min="9" max="9" width="33" style="1" customWidth="1"/>
    <col min="10" max="10" width="24" style="1" customWidth="1"/>
    <col min="11" max="12" width="22.7109375" style="1" customWidth="1"/>
    <col min="13" max="13" width="44.42578125" style="1" hidden="1" customWidth="1"/>
    <col min="14" max="14" width="23.85546875" style="1" hidden="1" customWidth="1"/>
    <col min="15" max="15" width="22.7109375" style="1" customWidth="1"/>
    <col min="16" max="16" width="30.42578125" style="1" customWidth="1"/>
    <col min="17" max="17" width="23.85546875" style="7" hidden="1" customWidth="1"/>
    <col min="18" max="18" width="25.140625" style="7" hidden="1" customWidth="1"/>
    <col min="19" max="21" width="44.140625" style="7" customWidth="1"/>
    <col min="22" max="16384" width="9.140625" style="1"/>
  </cols>
  <sheetData>
    <row r="1" spans="1:21" s="2" customFormat="1" ht="15.75" customHeight="1" x14ac:dyDescent="0.25">
      <c r="A1" s="8"/>
      <c r="B1" s="174"/>
      <c r="C1" s="174"/>
      <c r="D1" s="174"/>
      <c r="E1" s="243" t="s">
        <v>135</v>
      </c>
      <c r="F1" s="243"/>
      <c r="G1" s="243"/>
      <c r="H1" s="243"/>
      <c r="I1" s="243"/>
      <c r="J1" s="244"/>
      <c r="K1" s="94"/>
      <c r="L1" s="94"/>
      <c r="M1" s="94"/>
      <c r="N1" s="94"/>
      <c r="O1" s="94"/>
      <c r="P1" s="94"/>
      <c r="Q1" s="94"/>
      <c r="R1" s="94"/>
      <c r="S1" s="94"/>
      <c r="T1" s="94"/>
      <c r="U1" s="95"/>
    </row>
    <row r="2" spans="1:21" s="2" customFormat="1" ht="48.95" customHeight="1" thickBot="1" x14ac:dyDescent="0.3">
      <c r="A2" s="9"/>
      <c r="B2" s="211"/>
      <c r="C2" s="211"/>
      <c r="D2" s="211"/>
      <c r="E2" s="258"/>
      <c r="F2" s="258"/>
      <c r="G2" s="258"/>
      <c r="H2" s="258"/>
      <c r="I2" s="258"/>
      <c r="J2" s="246"/>
      <c r="K2" s="95"/>
      <c r="L2" s="95"/>
      <c r="M2" s="95"/>
      <c r="N2" s="95"/>
      <c r="O2" s="95"/>
      <c r="P2" s="95"/>
      <c r="Q2" s="95"/>
      <c r="R2" s="95"/>
      <c r="S2" s="95"/>
      <c r="T2" s="95"/>
      <c r="U2" s="95"/>
    </row>
    <row r="3" spans="1:21" ht="45.75" customHeight="1" thickBot="1" x14ac:dyDescent="0.3">
      <c r="A3" s="259" t="s">
        <v>171</v>
      </c>
      <c r="B3" s="260"/>
      <c r="C3" s="260"/>
      <c r="D3" s="260"/>
      <c r="E3" s="260"/>
      <c r="F3" s="260"/>
      <c r="G3" s="260"/>
      <c r="H3" s="260"/>
      <c r="I3" s="260"/>
      <c r="J3" s="261"/>
      <c r="K3" s="96"/>
      <c r="L3" s="96"/>
      <c r="M3" s="96"/>
      <c r="N3" s="96"/>
      <c r="O3" s="96"/>
      <c r="P3" s="96"/>
      <c r="Q3" s="96"/>
      <c r="R3" s="96"/>
      <c r="S3" s="96"/>
      <c r="T3" s="96"/>
      <c r="U3" s="96"/>
    </row>
    <row r="4" spans="1:21" ht="15.6" customHeight="1" thickBot="1" x14ac:dyDescent="0.3">
      <c r="A4" s="208"/>
      <c r="B4" s="204"/>
      <c r="C4" s="204"/>
      <c r="D4" s="204"/>
      <c r="E4" s="209"/>
      <c r="F4" s="209"/>
      <c r="G4" s="209"/>
      <c r="H4" s="209"/>
      <c r="I4" s="209"/>
      <c r="J4" s="218"/>
      <c r="K4" s="96"/>
      <c r="L4" s="96"/>
      <c r="M4" s="96"/>
      <c r="N4" s="96"/>
      <c r="O4" s="96"/>
      <c r="P4" s="96"/>
      <c r="Q4" s="96"/>
      <c r="R4" s="96"/>
      <c r="S4" s="96"/>
      <c r="T4" s="96"/>
      <c r="U4" s="96"/>
    </row>
    <row r="5" spans="1:21" ht="23.1" customHeight="1" thickBot="1" x14ac:dyDescent="0.3">
      <c r="A5" s="219"/>
      <c r="B5" s="220"/>
      <c r="C5" s="220"/>
      <c r="D5" s="220"/>
      <c r="E5" s="256" t="s">
        <v>127</v>
      </c>
      <c r="F5" s="257"/>
      <c r="G5" s="242">
        <f>COUNTA(A9:A600)</f>
        <v>0</v>
      </c>
      <c r="H5" s="217"/>
      <c r="I5" s="217"/>
      <c r="J5" s="212"/>
      <c r="K5" s="96"/>
      <c r="L5" s="96"/>
      <c r="M5" s="96"/>
      <c r="N5" s="96"/>
      <c r="O5" s="96"/>
      <c r="P5" s="96"/>
      <c r="Q5" s="96"/>
      <c r="R5" s="96"/>
      <c r="S5" s="96"/>
      <c r="T5" s="96"/>
      <c r="U5" s="96"/>
    </row>
    <row r="6" spans="1:21" ht="15.6" customHeight="1" thickBot="1" x14ac:dyDescent="0.3">
      <c r="A6" s="213"/>
      <c r="B6" s="214"/>
      <c r="C6" s="214"/>
      <c r="D6" s="214"/>
      <c r="E6" s="214"/>
      <c r="F6" s="210"/>
      <c r="G6" s="215"/>
      <c r="H6" s="215"/>
      <c r="I6" s="215"/>
      <c r="J6" s="216"/>
      <c r="K6" s="96"/>
      <c r="L6" s="96"/>
      <c r="M6" s="96"/>
      <c r="N6" s="96"/>
      <c r="O6" s="96"/>
      <c r="P6" s="96"/>
      <c r="Q6" s="96"/>
      <c r="R6" s="96"/>
      <c r="S6" s="96"/>
      <c r="T6" s="96"/>
      <c r="U6" s="96"/>
    </row>
    <row r="7" spans="1:21" ht="60" customHeight="1" x14ac:dyDescent="0.2">
      <c r="A7" s="125" t="s">
        <v>12</v>
      </c>
      <c r="B7" s="167" t="s">
        <v>161</v>
      </c>
      <c r="C7" s="167" t="s">
        <v>163</v>
      </c>
      <c r="D7" s="167" t="s">
        <v>162</v>
      </c>
      <c r="E7" s="126" t="s">
        <v>11</v>
      </c>
      <c r="F7" s="126" t="s">
        <v>142</v>
      </c>
      <c r="G7" s="126" t="s">
        <v>141</v>
      </c>
      <c r="H7" s="126" t="s">
        <v>22</v>
      </c>
      <c r="I7" s="126" t="s">
        <v>166</v>
      </c>
      <c r="J7" s="126" t="s">
        <v>23</v>
      </c>
      <c r="K7" s="126" t="s">
        <v>13</v>
      </c>
      <c r="L7" s="126" t="s">
        <v>180</v>
      </c>
      <c r="M7" s="126" t="s">
        <v>147</v>
      </c>
      <c r="N7" s="126" t="s">
        <v>154</v>
      </c>
      <c r="O7" s="126" t="s">
        <v>150</v>
      </c>
      <c r="P7" s="126" t="s">
        <v>206</v>
      </c>
      <c r="Q7" s="126" t="s">
        <v>148</v>
      </c>
      <c r="R7" s="126" t="s">
        <v>149</v>
      </c>
      <c r="S7" s="126" t="s">
        <v>151</v>
      </c>
      <c r="T7" s="126" t="s">
        <v>152</v>
      </c>
      <c r="U7" s="127" t="s">
        <v>153</v>
      </c>
    </row>
    <row r="8" spans="1:21" ht="17.45" customHeight="1" x14ac:dyDescent="0.25">
      <c r="A8" s="79" t="s">
        <v>9</v>
      </c>
      <c r="B8" s="175"/>
      <c r="C8" s="175"/>
      <c r="D8" s="175"/>
      <c r="E8" s="77">
        <v>2</v>
      </c>
      <c r="F8" s="78" t="s">
        <v>10</v>
      </c>
      <c r="G8" s="78" t="s">
        <v>10</v>
      </c>
      <c r="H8" s="78" cm="1">
        <f t="array" ref="H8">IF(LEN(E8)=0,"",SUM(IF(OR(E8={"SRO"}),1,E8),IF(F8="Yes",1,0),IF(G8="Yes",1,0)))</f>
        <v>4</v>
      </c>
      <c r="I8" s="85" t="s">
        <v>64</v>
      </c>
      <c r="J8" s="86" t="str">
        <f>IF(LEN(I8)=0,"", E8 &amp; " BR, " &amp; IF(I8="A single family home", "Section C", IF(OR(I8="In a building with 2 units", I8="In a building with 3 or 4 units"), "Section A", IF(I8="In a building with 5 or more units", "Section B", ""))))</f>
        <v>2 BR, Section A</v>
      </c>
      <c r="K8" s="78" t="s">
        <v>59</v>
      </c>
      <c r="L8" s="80">
        <v>42217</v>
      </c>
      <c r="M8" s="81">
        <v>1500</v>
      </c>
      <c r="N8" s="81" t="s">
        <v>126</v>
      </c>
      <c r="O8" s="83">
        <v>1600</v>
      </c>
      <c r="P8" s="80">
        <v>45170</v>
      </c>
      <c r="Q8" s="81">
        <v>50</v>
      </c>
      <c r="R8" s="82">
        <v>3.2000000000000001E-2</v>
      </c>
      <c r="S8" s="173" t="s">
        <v>160</v>
      </c>
      <c r="T8" s="173" t="s">
        <v>60</v>
      </c>
      <c r="U8" s="190" t="s">
        <v>60</v>
      </c>
    </row>
    <row r="9" spans="1:21" ht="15.75" x14ac:dyDescent="0.25">
      <c r="A9" s="10"/>
      <c r="B9" s="176"/>
      <c r="C9" s="176"/>
      <c r="D9" s="176"/>
      <c r="E9" s="148"/>
      <c r="F9" s="186" t="str">
        <f>IF(LEN(E9)=0,"", IF(E9="SRO", "No", "Yes"))</f>
        <v/>
      </c>
      <c r="G9" s="186" t="str">
        <f>IF(LEN(E9)=0,"", IF(E9="SRO", "No", "Yes"))</f>
        <v/>
      </c>
      <c r="H9" s="187" t="str" cm="1">
        <f t="array" ref="H9">IF(LEN(E9)=0,"",SUM(IF(OR(E9={"SRO"}),1,E9),IF(F9="Yes",1,0),IF(G9="Yes",1,0)))</f>
        <v/>
      </c>
      <c r="I9" s="151"/>
      <c r="J9" s="87" t="str">
        <f>IF(LEN(I9)=0,"", E9 &amp; " BR, " &amp; IF(I9="A single family home", "Section C", IF(OR(I9="In a building with 2 units", I9="In a building with 3 or 4 units"), "Section A", IF(I9="In a building with 5 or more units", "Section B", ""))))</f>
        <v/>
      </c>
      <c r="K9" s="149"/>
      <c r="L9" s="12"/>
      <c r="M9" s="13">
        <v>0</v>
      </c>
      <c r="N9" s="170"/>
      <c r="O9" s="23"/>
      <c r="P9" s="12"/>
      <c r="Q9" s="13">
        <v>0</v>
      </c>
      <c r="R9" s="14"/>
      <c r="S9" s="110"/>
      <c r="T9" s="110"/>
      <c r="U9" s="191"/>
    </row>
    <row r="10" spans="1:21" ht="15.75" x14ac:dyDescent="0.25">
      <c r="A10" s="10"/>
      <c r="B10" s="176"/>
      <c r="C10" s="176"/>
      <c r="D10" s="176"/>
      <c r="E10" s="148"/>
      <c r="F10" s="186" t="str">
        <f t="shared" ref="F10:F73" si="0">IF(LEN(E10)=0,"", IF(E10="SRO", "No", "Yes"))</f>
        <v/>
      </c>
      <c r="G10" s="186" t="str">
        <f t="shared" ref="G10:G73" si="1">IF(LEN(E10)=0,"", IF(E10="SRO", "No", "Yes"))</f>
        <v/>
      </c>
      <c r="H10" s="187" t="str" cm="1">
        <f t="array" ref="H10">IF(LEN(E10)=0,"",SUM(IF(OR(E10={"SRO"}),1,E10),IF(F10="Yes",1,0),IF(G10="Yes",1,0)))</f>
        <v/>
      </c>
      <c r="I10" s="151"/>
      <c r="J10" s="87" t="str">
        <f t="shared" ref="J10:J73" si="2">IF(LEN(I10)=0,"", E10 &amp; " BR, " &amp; IF(I10="A single family home", "Section C", IF(OR(I10="In a building with 2 units", I10="In a building with 3 or 4 units"), "Section A", IF(I10="In a building with 5 or more units", "Section B", ""))))</f>
        <v/>
      </c>
      <c r="K10" s="149"/>
      <c r="L10" s="12"/>
      <c r="M10" s="13">
        <v>0</v>
      </c>
      <c r="N10" s="170"/>
      <c r="O10" s="23"/>
      <c r="P10" s="12"/>
      <c r="Q10" s="13">
        <v>0</v>
      </c>
      <c r="R10" s="14"/>
      <c r="S10" s="110"/>
      <c r="T10" s="110"/>
      <c r="U10" s="191"/>
    </row>
    <row r="11" spans="1:21" ht="15.75" x14ac:dyDescent="0.25">
      <c r="A11" s="10"/>
      <c r="B11" s="176"/>
      <c r="C11" s="176"/>
      <c r="D11" s="176"/>
      <c r="E11" s="148"/>
      <c r="F11" s="186" t="str">
        <f t="shared" si="0"/>
        <v/>
      </c>
      <c r="G11" s="186" t="str">
        <f t="shared" si="1"/>
        <v/>
      </c>
      <c r="H11" s="187" t="str" cm="1">
        <f t="array" ref="H11">IF(LEN(E11)=0,"",SUM(IF(OR(E11={"SRO"}),1,E11),IF(F11="Yes",1,0),IF(G11="Yes",1,0)))</f>
        <v/>
      </c>
      <c r="I11" s="151"/>
      <c r="J11" s="87" t="str">
        <f t="shared" si="2"/>
        <v/>
      </c>
      <c r="K11" s="149"/>
      <c r="L11" s="12"/>
      <c r="M11" s="13">
        <v>0</v>
      </c>
      <c r="N11" s="170"/>
      <c r="O11" s="23"/>
      <c r="P11" s="12"/>
      <c r="Q11" s="13">
        <v>0</v>
      </c>
      <c r="R11" s="14"/>
      <c r="S11" s="110"/>
      <c r="T11" s="110"/>
      <c r="U11" s="191"/>
    </row>
    <row r="12" spans="1:21" ht="15.75" x14ac:dyDescent="0.25">
      <c r="A12" s="10"/>
      <c r="B12" s="176"/>
      <c r="C12" s="176"/>
      <c r="D12" s="176"/>
      <c r="E12" s="148"/>
      <c r="F12" s="186" t="str">
        <f t="shared" si="0"/>
        <v/>
      </c>
      <c r="G12" s="186" t="str">
        <f t="shared" si="1"/>
        <v/>
      </c>
      <c r="H12" s="187" t="str" cm="1">
        <f t="array" ref="H12">IF(LEN(E12)=0,"",SUM(IF(OR(E12={"SRO"}),1,E12),IF(F12="Yes",1,0),IF(G12="Yes",1,0)))</f>
        <v/>
      </c>
      <c r="I12" s="151"/>
      <c r="J12" s="87" t="str">
        <f t="shared" si="2"/>
        <v/>
      </c>
      <c r="K12" s="149"/>
      <c r="L12" s="12"/>
      <c r="M12" s="13">
        <v>0</v>
      </c>
      <c r="N12" s="170"/>
      <c r="O12" s="23"/>
      <c r="P12" s="12"/>
      <c r="Q12" s="13">
        <v>0</v>
      </c>
      <c r="R12" s="14"/>
      <c r="S12" s="110"/>
      <c r="T12" s="110"/>
      <c r="U12" s="191"/>
    </row>
    <row r="13" spans="1:21" ht="15.75" x14ac:dyDescent="0.25">
      <c r="A13" s="10"/>
      <c r="B13" s="176"/>
      <c r="C13" s="176"/>
      <c r="D13" s="176"/>
      <c r="E13" s="148"/>
      <c r="F13" s="186" t="str">
        <f t="shared" si="0"/>
        <v/>
      </c>
      <c r="G13" s="186" t="str">
        <f t="shared" si="1"/>
        <v/>
      </c>
      <c r="H13" s="187" t="str" cm="1">
        <f t="array" ref="H13">IF(LEN(E13)=0,"",SUM(IF(OR(E13={"SRO"}),1,E13),IF(F13="Yes",1,0),IF(G13="Yes",1,0)))</f>
        <v/>
      </c>
      <c r="I13" s="151"/>
      <c r="J13" s="87" t="str">
        <f t="shared" si="2"/>
        <v/>
      </c>
      <c r="K13" s="149"/>
      <c r="L13" s="12"/>
      <c r="M13" s="13">
        <v>0</v>
      </c>
      <c r="N13" s="170"/>
      <c r="O13" s="23"/>
      <c r="P13" s="12"/>
      <c r="Q13" s="13">
        <v>0</v>
      </c>
      <c r="R13" s="14"/>
      <c r="S13" s="110"/>
      <c r="T13" s="110"/>
      <c r="U13" s="191"/>
    </row>
    <row r="14" spans="1:21" ht="15.75" x14ac:dyDescent="0.25">
      <c r="A14" s="10"/>
      <c r="B14" s="176"/>
      <c r="C14" s="176"/>
      <c r="D14" s="176"/>
      <c r="E14" s="148"/>
      <c r="F14" s="186" t="str">
        <f t="shared" si="0"/>
        <v/>
      </c>
      <c r="G14" s="186" t="str">
        <f t="shared" si="1"/>
        <v/>
      </c>
      <c r="H14" s="187" t="str" cm="1">
        <f t="array" ref="H14">IF(LEN(E14)=0,"",SUM(IF(OR(E14={"SRO"}),1,E14),IF(F14="Yes",1,0),IF(G14="Yes",1,0)))</f>
        <v/>
      </c>
      <c r="I14" s="151"/>
      <c r="J14" s="87" t="str">
        <f t="shared" si="2"/>
        <v/>
      </c>
      <c r="K14" s="149"/>
      <c r="L14" s="12"/>
      <c r="M14" s="13">
        <v>0</v>
      </c>
      <c r="N14" s="170"/>
      <c r="O14" s="23"/>
      <c r="P14" s="12"/>
      <c r="Q14" s="13">
        <v>0</v>
      </c>
      <c r="R14" s="14"/>
      <c r="S14" s="84"/>
      <c r="T14" s="84"/>
      <c r="U14" s="192"/>
    </row>
    <row r="15" spans="1:21" ht="15.75" x14ac:dyDescent="0.25">
      <c r="A15" s="10"/>
      <c r="B15" s="176"/>
      <c r="C15" s="176"/>
      <c r="D15" s="176"/>
      <c r="E15" s="148"/>
      <c r="F15" s="186" t="str">
        <f t="shared" si="0"/>
        <v/>
      </c>
      <c r="G15" s="186" t="str">
        <f t="shared" si="1"/>
        <v/>
      </c>
      <c r="H15" s="187" t="str" cm="1">
        <f t="array" ref="H15">IF(LEN(E15)=0,"",SUM(IF(OR(E15={"SRO"}),1,E15),IF(F15="Yes",1,0),IF(G15="Yes",1,0)))</f>
        <v/>
      </c>
      <c r="I15" s="151"/>
      <c r="J15" s="87" t="str">
        <f t="shared" si="2"/>
        <v/>
      </c>
      <c r="K15" s="149"/>
      <c r="L15" s="12"/>
      <c r="M15" s="13">
        <v>0</v>
      </c>
      <c r="N15" s="170"/>
      <c r="O15" s="23"/>
      <c r="P15" s="12"/>
      <c r="Q15" s="13">
        <v>0</v>
      </c>
      <c r="R15" s="14"/>
      <c r="S15" s="84"/>
      <c r="T15" s="84"/>
      <c r="U15" s="192"/>
    </row>
    <row r="16" spans="1:21" ht="15.75" x14ac:dyDescent="0.25">
      <c r="A16" s="10"/>
      <c r="B16" s="176"/>
      <c r="C16" s="176"/>
      <c r="D16" s="176"/>
      <c r="E16" s="148"/>
      <c r="F16" s="186" t="str">
        <f t="shared" si="0"/>
        <v/>
      </c>
      <c r="G16" s="186" t="str">
        <f t="shared" si="1"/>
        <v/>
      </c>
      <c r="H16" s="187" t="str" cm="1">
        <f t="array" ref="H16">IF(LEN(E16)=0,"",SUM(IF(OR(E16={"SRO"}),1,E16),IF(F16="Yes",1,0),IF(G16="Yes",1,0)))</f>
        <v/>
      </c>
      <c r="I16" s="151"/>
      <c r="J16" s="87" t="str">
        <f t="shared" si="2"/>
        <v/>
      </c>
      <c r="K16" s="149"/>
      <c r="L16" s="12"/>
      <c r="M16" s="13">
        <v>0</v>
      </c>
      <c r="N16" s="170"/>
      <c r="O16" s="23"/>
      <c r="P16" s="12"/>
      <c r="Q16" s="13">
        <v>0</v>
      </c>
      <c r="R16" s="14"/>
      <c r="S16" s="84"/>
      <c r="T16" s="84"/>
      <c r="U16" s="192"/>
    </row>
    <row r="17" spans="1:21" ht="15.75" x14ac:dyDescent="0.25">
      <c r="A17" s="10"/>
      <c r="B17" s="176"/>
      <c r="C17" s="176"/>
      <c r="D17" s="176"/>
      <c r="E17" s="148"/>
      <c r="F17" s="186" t="str">
        <f t="shared" si="0"/>
        <v/>
      </c>
      <c r="G17" s="186" t="str">
        <f t="shared" si="1"/>
        <v/>
      </c>
      <c r="H17" s="187" t="str" cm="1">
        <f t="array" ref="H17">IF(LEN(E17)=0,"",SUM(IF(OR(E17={"SRO"}),1,E17),IF(F17="Yes",1,0),IF(G17="Yes",1,0)))</f>
        <v/>
      </c>
      <c r="I17" s="151"/>
      <c r="J17" s="87" t="str">
        <f t="shared" si="2"/>
        <v/>
      </c>
      <c r="K17" s="149"/>
      <c r="L17" s="12"/>
      <c r="M17" s="13">
        <v>0</v>
      </c>
      <c r="N17" s="170"/>
      <c r="O17" s="23"/>
      <c r="P17" s="12"/>
      <c r="Q17" s="13">
        <v>0</v>
      </c>
      <c r="R17" s="14"/>
      <c r="S17" s="84"/>
      <c r="T17" s="84"/>
      <c r="U17" s="192"/>
    </row>
    <row r="18" spans="1:21" ht="15.75" x14ac:dyDescent="0.25">
      <c r="A18" s="10"/>
      <c r="B18" s="176"/>
      <c r="C18" s="176"/>
      <c r="D18" s="176"/>
      <c r="E18" s="148"/>
      <c r="F18" s="186" t="str">
        <f t="shared" si="0"/>
        <v/>
      </c>
      <c r="G18" s="186" t="str">
        <f t="shared" si="1"/>
        <v/>
      </c>
      <c r="H18" s="187" t="str" cm="1">
        <f t="array" ref="H18">IF(LEN(E18)=0,"",SUM(IF(OR(E18={"SRO"}),1,E18),IF(F18="Yes",1,0),IF(G18="Yes",1,0)))</f>
        <v/>
      </c>
      <c r="I18" s="151"/>
      <c r="J18" s="87" t="str">
        <f t="shared" si="2"/>
        <v/>
      </c>
      <c r="K18" s="149"/>
      <c r="L18" s="12"/>
      <c r="M18" s="13">
        <v>0</v>
      </c>
      <c r="N18" s="170"/>
      <c r="O18" s="23"/>
      <c r="P18" s="12"/>
      <c r="Q18" s="13">
        <v>0</v>
      </c>
      <c r="R18" s="14"/>
      <c r="S18" s="84"/>
      <c r="T18" s="84"/>
      <c r="U18" s="192"/>
    </row>
    <row r="19" spans="1:21" ht="15.75" x14ac:dyDescent="0.25">
      <c r="A19" s="10"/>
      <c r="B19" s="176"/>
      <c r="C19" s="176"/>
      <c r="D19" s="176"/>
      <c r="E19" s="148"/>
      <c r="F19" s="186" t="str">
        <f t="shared" si="0"/>
        <v/>
      </c>
      <c r="G19" s="186" t="str">
        <f t="shared" si="1"/>
        <v/>
      </c>
      <c r="H19" s="187" t="str" cm="1">
        <f t="array" ref="H19">IF(LEN(E19)=0,"",SUM(IF(OR(E19={"SRO"}),1,E19),IF(F19="Yes",1,0),IF(G19="Yes",1,0)))</f>
        <v/>
      </c>
      <c r="I19" s="151"/>
      <c r="J19" s="87" t="str">
        <f t="shared" si="2"/>
        <v/>
      </c>
      <c r="K19" s="149"/>
      <c r="L19" s="12"/>
      <c r="M19" s="13">
        <v>0</v>
      </c>
      <c r="N19" s="170"/>
      <c r="O19" s="23"/>
      <c r="P19" s="12"/>
      <c r="Q19" s="13">
        <v>0</v>
      </c>
      <c r="R19" s="14"/>
      <c r="S19" s="84"/>
      <c r="T19" s="84"/>
      <c r="U19" s="192"/>
    </row>
    <row r="20" spans="1:21" ht="15.75" x14ac:dyDescent="0.25">
      <c r="A20" s="10"/>
      <c r="B20" s="176"/>
      <c r="C20" s="176"/>
      <c r="D20" s="176"/>
      <c r="E20" s="148"/>
      <c r="F20" s="186" t="str">
        <f t="shared" si="0"/>
        <v/>
      </c>
      <c r="G20" s="186" t="str">
        <f t="shared" si="1"/>
        <v/>
      </c>
      <c r="H20" s="187" t="str" cm="1">
        <f t="array" ref="H20">IF(LEN(E20)=0,"",SUM(IF(OR(E20={"SRO"}),1,E20),IF(F20="Yes",1,0),IF(G20="Yes",1,0)))</f>
        <v/>
      </c>
      <c r="I20" s="151"/>
      <c r="J20" s="87" t="str">
        <f t="shared" si="2"/>
        <v/>
      </c>
      <c r="K20" s="149"/>
      <c r="L20" s="12"/>
      <c r="M20" s="13">
        <v>0</v>
      </c>
      <c r="N20" s="170"/>
      <c r="O20" s="23"/>
      <c r="P20" s="12"/>
      <c r="Q20" s="13">
        <v>0</v>
      </c>
      <c r="R20" s="14"/>
      <c r="S20" s="84"/>
      <c r="T20" s="84"/>
      <c r="U20" s="192"/>
    </row>
    <row r="21" spans="1:21" ht="15.75" x14ac:dyDescent="0.25">
      <c r="A21" s="10"/>
      <c r="B21" s="176"/>
      <c r="C21" s="176"/>
      <c r="D21" s="176"/>
      <c r="E21" s="148"/>
      <c r="F21" s="186" t="str">
        <f t="shared" si="0"/>
        <v/>
      </c>
      <c r="G21" s="186" t="str">
        <f t="shared" si="1"/>
        <v/>
      </c>
      <c r="H21" s="187" t="str" cm="1">
        <f t="array" ref="H21">IF(LEN(E21)=0,"",SUM(IF(OR(E21={"SRO"}),1,E21),IF(F21="Yes",1,0),IF(G21="Yes",1,0)))</f>
        <v/>
      </c>
      <c r="I21" s="151"/>
      <c r="J21" s="87" t="str">
        <f t="shared" si="2"/>
        <v/>
      </c>
      <c r="K21" s="149"/>
      <c r="L21" s="12"/>
      <c r="M21" s="13">
        <v>0</v>
      </c>
      <c r="N21" s="170"/>
      <c r="O21" s="23"/>
      <c r="P21" s="12"/>
      <c r="Q21" s="13">
        <v>0</v>
      </c>
      <c r="R21" s="14"/>
      <c r="S21" s="84"/>
      <c r="T21" s="84"/>
      <c r="U21" s="192"/>
    </row>
    <row r="22" spans="1:21" ht="15.75" x14ac:dyDescent="0.25">
      <c r="A22" s="10"/>
      <c r="B22" s="176"/>
      <c r="C22" s="176"/>
      <c r="D22" s="176"/>
      <c r="E22" s="148"/>
      <c r="F22" s="186" t="str">
        <f t="shared" si="0"/>
        <v/>
      </c>
      <c r="G22" s="186" t="str">
        <f t="shared" si="1"/>
        <v/>
      </c>
      <c r="H22" s="187" t="str" cm="1">
        <f t="array" ref="H22">IF(LEN(E22)=0,"",SUM(IF(OR(E22={"SRO"}),1,E22),IF(F22="Yes",1,0),IF(G22="Yes",1,0)))</f>
        <v/>
      </c>
      <c r="I22" s="151"/>
      <c r="J22" s="87" t="str">
        <f t="shared" si="2"/>
        <v/>
      </c>
      <c r="K22" s="149"/>
      <c r="L22" s="12"/>
      <c r="M22" s="13">
        <v>0</v>
      </c>
      <c r="N22" s="170"/>
      <c r="O22" s="23"/>
      <c r="P22" s="12"/>
      <c r="Q22" s="13">
        <v>0</v>
      </c>
      <c r="R22" s="14"/>
      <c r="S22" s="84"/>
      <c r="T22" s="84"/>
      <c r="U22" s="192"/>
    </row>
    <row r="23" spans="1:21" ht="15.75" x14ac:dyDescent="0.25">
      <c r="A23" s="10"/>
      <c r="B23" s="176"/>
      <c r="C23" s="176"/>
      <c r="D23" s="176"/>
      <c r="E23" s="148"/>
      <c r="F23" s="186" t="str">
        <f t="shared" si="0"/>
        <v/>
      </c>
      <c r="G23" s="186" t="str">
        <f t="shared" si="1"/>
        <v/>
      </c>
      <c r="H23" s="187" t="str" cm="1">
        <f t="array" ref="H23">IF(LEN(E23)=0,"",SUM(IF(OR(E23={"SRO"}),1,E23),IF(F23="Yes",1,0),IF(G23="Yes",1,0)))</f>
        <v/>
      </c>
      <c r="I23" s="151"/>
      <c r="J23" s="87" t="str">
        <f t="shared" si="2"/>
        <v/>
      </c>
      <c r="K23" s="149"/>
      <c r="L23" s="12"/>
      <c r="M23" s="13">
        <v>0</v>
      </c>
      <c r="N23" s="170"/>
      <c r="O23" s="23"/>
      <c r="P23" s="12"/>
      <c r="Q23" s="13">
        <v>0</v>
      </c>
      <c r="R23" s="14"/>
      <c r="S23" s="84"/>
      <c r="T23" s="84"/>
      <c r="U23" s="192"/>
    </row>
    <row r="24" spans="1:21" ht="15.75" x14ac:dyDescent="0.25">
      <c r="A24" s="10"/>
      <c r="B24" s="176"/>
      <c r="C24" s="176"/>
      <c r="D24" s="176"/>
      <c r="E24" s="148"/>
      <c r="F24" s="186" t="str">
        <f t="shared" si="0"/>
        <v/>
      </c>
      <c r="G24" s="186" t="str">
        <f t="shared" si="1"/>
        <v/>
      </c>
      <c r="H24" s="187" t="str" cm="1">
        <f t="array" ref="H24">IF(LEN(E24)=0,"",SUM(IF(OR(E24={"SRO"}),1,E24),IF(F24="Yes",1,0),IF(G24="Yes",1,0)))</f>
        <v/>
      </c>
      <c r="I24" s="151"/>
      <c r="J24" s="87" t="str">
        <f t="shared" si="2"/>
        <v/>
      </c>
      <c r="K24" s="149"/>
      <c r="L24" s="12"/>
      <c r="M24" s="13">
        <v>0</v>
      </c>
      <c r="N24" s="170"/>
      <c r="O24" s="23"/>
      <c r="P24" s="12"/>
      <c r="Q24" s="13">
        <v>0</v>
      </c>
      <c r="R24" s="14"/>
      <c r="S24" s="84"/>
      <c r="T24" s="84"/>
      <c r="U24" s="192"/>
    </row>
    <row r="25" spans="1:21" ht="15.75" x14ac:dyDescent="0.25">
      <c r="A25" s="10"/>
      <c r="B25" s="176"/>
      <c r="C25" s="176"/>
      <c r="D25" s="176"/>
      <c r="E25" s="148"/>
      <c r="F25" s="186" t="str">
        <f t="shared" si="0"/>
        <v/>
      </c>
      <c r="G25" s="186" t="str">
        <f t="shared" si="1"/>
        <v/>
      </c>
      <c r="H25" s="187" t="str" cm="1">
        <f t="array" ref="H25">IF(LEN(E25)=0,"",SUM(IF(OR(E25={"SRO"}),1,E25),IF(F25="Yes",1,0),IF(G25="Yes",1,0)))</f>
        <v/>
      </c>
      <c r="I25" s="151"/>
      <c r="J25" s="87" t="str">
        <f t="shared" si="2"/>
        <v/>
      </c>
      <c r="K25" s="149"/>
      <c r="L25" s="12"/>
      <c r="M25" s="13">
        <v>0</v>
      </c>
      <c r="N25" s="170"/>
      <c r="O25" s="23"/>
      <c r="P25" s="12"/>
      <c r="Q25" s="13">
        <v>0</v>
      </c>
      <c r="R25" s="14"/>
      <c r="S25" s="84"/>
      <c r="T25" s="84"/>
      <c r="U25" s="192"/>
    </row>
    <row r="26" spans="1:21" ht="15.75" x14ac:dyDescent="0.25">
      <c r="A26" s="10"/>
      <c r="B26" s="176"/>
      <c r="C26" s="176"/>
      <c r="D26" s="176"/>
      <c r="E26" s="148"/>
      <c r="F26" s="186" t="str">
        <f t="shared" si="0"/>
        <v/>
      </c>
      <c r="G26" s="186" t="str">
        <f t="shared" si="1"/>
        <v/>
      </c>
      <c r="H26" s="187" t="str" cm="1">
        <f t="array" ref="H26">IF(LEN(E26)=0,"",SUM(IF(OR(E26={"SRO"}),1,E26),IF(F26="Yes",1,0),IF(G26="Yes",1,0)))</f>
        <v/>
      </c>
      <c r="I26" s="151"/>
      <c r="J26" s="87" t="str">
        <f t="shared" si="2"/>
        <v/>
      </c>
      <c r="K26" s="149"/>
      <c r="L26" s="12"/>
      <c r="M26" s="13">
        <v>0</v>
      </c>
      <c r="N26" s="170"/>
      <c r="O26" s="23"/>
      <c r="P26" s="12"/>
      <c r="Q26" s="13">
        <v>0</v>
      </c>
      <c r="R26" s="14"/>
      <c r="S26" s="84"/>
      <c r="T26" s="84"/>
      <c r="U26" s="192"/>
    </row>
    <row r="27" spans="1:21" ht="15.75" x14ac:dyDescent="0.25">
      <c r="A27" s="10"/>
      <c r="B27" s="176"/>
      <c r="C27" s="176"/>
      <c r="D27" s="176"/>
      <c r="E27" s="148"/>
      <c r="F27" s="186" t="str">
        <f t="shared" si="0"/>
        <v/>
      </c>
      <c r="G27" s="186" t="str">
        <f t="shared" si="1"/>
        <v/>
      </c>
      <c r="H27" s="187" t="str" cm="1">
        <f t="array" ref="H27">IF(LEN(E27)=0,"",SUM(IF(OR(E27={"SRO"}),1,E27),IF(F27="Yes",1,0),IF(G27="Yes",1,0)))</f>
        <v/>
      </c>
      <c r="I27" s="151"/>
      <c r="J27" s="87" t="str">
        <f t="shared" si="2"/>
        <v/>
      </c>
      <c r="K27" s="149"/>
      <c r="L27" s="12"/>
      <c r="M27" s="13">
        <v>0</v>
      </c>
      <c r="N27" s="170"/>
      <c r="O27" s="23"/>
      <c r="P27" s="12"/>
      <c r="Q27" s="13">
        <v>0</v>
      </c>
      <c r="R27" s="14"/>
      <c r="S27" s="84"/>
      <c r="T27" s="84"/>
      <c r="U27" s="192"/>
    </row>
    <row r="28" spans="1:21" ht="15.75" x14ac:dyDescent="0.25">
      <c r="A28" s="10"/>
      <c r="B28" s="176"/>
      <c r="C28" s="176"/>
      <c r="D28" s="176"/>
      <c r="E28" s="148"/>
      <c r="F28" s="186" t="str">
        <f t="shared" si="0"/>
        <v/>
      </c>
      <c r="G28" s="186" t="str">
        <f t="shared" si="1"/>
        <v/>
      </c>
      <c r="H28" s="187" t="str" cm="1">
        <f t="array" ref="H28">IF(LEN(E28)=0,"",SUM(IF(OR(E28={"SRO"}),1,E28),IF(F28="Yes",1,0),IF(G28="Yes",1,0)))</f>
        <v/>
      </c>
      <c r="I28" s="151"/>
      <c r="J28" s="87" t="str">
        <f t="shared" si="2"/>
        <v/>
      </c>
      <c r="K28" s="149"/>
      <c r="L28" s="12"/>
      <c r="M28" s="13">
        <v>0</v>
      </c>
      <c r="N28" s="170"/>
      <c r="O28" s="23"/>
      <c r="P28" s="12"/>
      <c r="Q28" s="13">
        <v>0</v>
      </c>
      <c r="R28" s="14"/>
      <c r="S28" s="84"/>
      <c r="T28" s="84"/>
      <c r="U28" s="192"/>
    </row>
    <row r="29" spans="1:21" ht="15.75" x14ac:dyDescent="0.25">
      <c r="A29" s="10"/>
      <c r="B29" s="176"/>
      <c r="C29" s="176"/>
      <c r="D29" s="176"/>
      <c r="E29" s="148"/>
      <c r="F29" s="186" t="str">
        <f t="shared" si="0"/>
        <v/>
      </c>
      <c r="G29" s="186" t="str">
        <f t="shared" si="1"/>
        <v/>
      </c>
      <c r="H29" s="187" t="str" cm="1">
        <f t="array" ref="H29">IF(LEN(E29)=0,"",SUM(IF(OR(E29={"SRO"}),1,E29),IF(F29="Yes",1,0),IF(G29="Yes",1,0)))</f>
        <v/>
      </c>
      <c r="I29" s="151"/>
      <c r="J29" s="87" t="str">
        <f t="shared" si="2"/>
        <v/>
      </c>
      <c r="K29" s="149"/>
      <c r="L29" s="12"/>
      <c r="M29" s="13">
        <v>0</v>
      </c>
      <c r="N29" s="170"/>
      <c r="O29" s="23"/>
      <c r="P29" s="12"/>
      <c r="Q29" s="13">
        <v>0</v>
      </c>
      <c r="R29" s="14"/>
      <c r="S29" s="84"/>
      <c r="T29" s="84"/>
      <c r="U29" s="192"/>
    </row>
    <row r="30" spans="1:21" ht="15.75" x14ac:dyDescent="0.25">
      <c r="A30" s="10"/>
      <c r="B30" s="176"/>
      <c r="C30" s="176"/>
      <c r="D30" s="176"/>
      <c r="E30" s="148"/>
      <c r="F30" s="186" t="str">
        <f t="shared" si="0"/>
        <v/>
      </c>
      <c r="G30" s="186" t="str">
        <f t="shared" si="1"/>
        <v/>
      </c>
      <c r="H30" s="187" t="str" cm="1">
        <f t="array" ref="H30">IF(LEN(E30)=0,"",SUM(IF(OR(E30={"SRO"}),1,E30),IF(F30="Yes",1,0),IF(G30="Yes",1,0)))</f>
        <v/>
      </c>
      <c r="I30" s="151"/>
      <c r="J30" s="87" t="str">
        <f t="shared" si="2"/>
        <v/>
      </c>
      <c r="K30" s="149"/>
      <c r="L30" s="12"/>
      <c r="M30" s="13">
        <v>0</v>
      </c>
      <c r="N30" s="170"/>
      <c r="O30" s="23"/>
      <c r="P30" s="12"/>
      <c r="Q30" s="13">
        <v>0</v>
      </c>
      <c r="R30" s="14"/>
      <c r="S30" s="84"/>
      <c r="T30" s="84"/>
      <c r="U30" s="192"/>
    </row>
    <row r="31" spans="1:21" ht="15.75" x14ac:dyDescent="0.25">
      <c r="A31" s="10"/>
      <c r="B31" s="176"/>
      <c r="C31" s="176"/>
      <c r="D31" s="176"/>
      <c r="E31" s="148"/>
      <c r="F31" s="186" t="str">
        <f t="shared" si="0"/>
        <v/>
      </c>
      <c r="G31" s="186" t="str">
        <f t="shared" si="1"/>
        <v/>
      </c>
      <c r="H31" s="187" t="str" cm="1">
        <f t="array" ref="H31">IF(LEN(E31)=0,"",SUM(IF(OR(E31={"SRO"}),1,E31),IF(F31="Yes",1,0),IF(G31="Yes",1,0)))</f>
        <v/>
      </c>
      <c r="I31" s="151"/>
      <c r="J31" s="87" t="str">
        <f t="shared" si="2"/>
        <v/>
      </c>
      <c r="K31" s="149"/>
      <c r="L31" s="12"/>
      <c r="M31" s="13">
        <v>0</v>
      </c>
      <c r="N31" s="170"/>
      <c r="O31" s="23"/>
      <c r="P31" s="12"/>
      <c r="Q31" s="13">
        <v>0</v>
      </c>
      <c r="R31" s="14"/>
      <c r="S31" s="84"/>
      <c r="T31" s="84"/>
      <c r="U31" s="192"/>
    </row>
    <row r="32" spans="1:21" ht="15.75" x14ac:dyDescent="0.25">
      <c r="A32" s="10"/>
      <c r="B32" s="176"/>
      <c r="C32" s="176"/>
      <c r="D32" s="176"/>
      <c r="E32" s="148"/>
      <c r="F32" s="186" t="str">
        <f t="shared" si="0"/>
        <v/>
      </c>
      <c r="G32" s="186" t="str">
        <f t="shared" si="1"/>
        <v/>
      </c>
      <c r="H32" s="187" t="str" cm="1">
        <f t="array" ref="H32">IF(LEN(E32)=0,"",SUM(IF(OR(E32={"SRO"}),1,E32),IF(F32="Yes",1,0),IF(G32="Yes",1,0)))</f>
        <v/>
      </c>
      <c r="I32" s="151"/>
      <c r="J32" s="87" t="str">
        <f t="shared" si="2"/>
        <v/>
      </c>
      <c r="K32" s="149"/>
      <c r="L32" s="12"/>
      <c r="M32" s="13">
        <v>0</v>
      </c>
      <c r="N32" s="170"/>
      <c r="O32" s="23"/>
      <c r="P32" s="12"/>
      <c r="Q32" s="13">
        <v>0</v>
      </c>
      <c r="R32" s="14"/>
      <c r="S32" s="84"/>
      <c r="T32" s="84"/>
      <c r="U32" s="192"/>
    </row>
    <row r="33" spans="1:21" ht="15.75" x14ac:dyDescent="0.25">
      <c r="A33" s="10"/>
      <c r="B33" s="176"/>
      <c r="C33" s="176"/>
      <c r="D33" s="176"/>
      <c r="E33" s="148"/>
      <c r="F33" s="186" t="str">
        <f t="shared" si="0"/>
        <v/>
      </c>
      <c r="G33" s="186" t="str">
        <f t="shared" si="1"/>
        <v/>
      </c>
      <c r="H33" s="187" t="str" cm="1">
        <f t="array" ref="H33">IF(LEN(E33)=0,"",SUM(IF(OR(E33={"SRO"}),1,E33),IF(F33="Yes",1,0),IF(G33="Yes",1,0)))</f>
        <v/>
      </c>
      <c r="I33" s="151"/>
      <c r="J33" s="87" t="str">
        <f t="shared" si="2"/>
        <v/>
      </c>
      <c r="K33" s="149"/>
      <c r="L33" s="12"/>
      <c r="M33" s="13">
        <v>0</v>
      </c>
      <c r="N33" s="170"/>
      <c r="O33" s="23"/>
      <c r="P33" s="12"/>
      <c r="Q33" s="13">
        <v>0</v>
      </c>
      <c r="R33" s="14"/>
      <c r="S33" s="84"/>
      <c r="T33" s="84"/>
      <c r="U33" s="192"/>
    </row>
    <row r="34" spans="1:21" ht="15.75" x14ac:dyDescent="0.25">
      <c r="A34" s="10"/>
      <c r="B34" s="176"/>
      <c r="C34" s="176"/>
      <c r="D34" s="176"/>
      <c r="E34" s="148"/>
      <c r="F34" s="186" t="str">
        <f t="shared" si="0"/>
        <v/>
      </c>
      <c r="G34" s="186" t="str">
        <f t="shared" si="1"/>
        <v/>
      </c>
      <c r="H34" s="187" t="str" cm="1">
        <f t="array" ref="H34">IF(LEN(E34)=0,"",SUM(IF(OR(E34={"SRO"}),1,E34),IF(F34="Yes",1,0),IF(G34="Yes",1,0)))</f>
        <v/>
      </c>
      <c r="I34" s="151"/>
      <c r="J34" s="87" t="str">
        <f t="shared" si="2"/>
        <v/>
      </c>
      <c r="K34" s="149"/>
      <c r="L34" s="12"/>
      <c r="M34" s="13">
        <v>0</v>
      </c>
      <c r="N34" s="170"/>
      <c r="O34" s="23"/>
      <c r="P34" s="12"/>
      <c r="Q34" s="13">
        <v>0</v>
      </c>
      <c r="R34" s="14"/>
      <c r="S34" s="84"/>
      <c r="T34" s="84"/>
      <c r="U34" s="192"/>
    </row>
    <row r="35" spans="1:21" ht="15.75" x14ac:dyDescent="0.25">
      <c r="A35" s="10"/>
      <c r="B35" s="176"/>
      <c r="C35" s="176"/>
      <c r="D35" s="176"/>
      <c r="E35" s="148"/>
      <c r="F35" s="186" t="str">
        <f t="shared" si="0"/>
        <v/>
      </c>
      <c r="G35" s="186" t="str">
        <f t="shared" si="1"/>
        <v/>
      </c>
      <c r="H35" s="187" t="str" cm="1">
        <f t="array" ref="H35">IF(LEN(E35)=0,"",SUM(IF(OR(E35={"SRO"}),1,E35),IF(F35="Yes",1,0),IF(G35="Yes",1,0)))</f>
        <v/>
      </c>
      <c r="I35" s="151"/>
      <c r="J35" s="87" t="str">
        <f t="shared" si="2"/>
        <v/>
      </c>
      <c r="K35" s="149"/>
      <c r="L35" s="12"/>
      <c r="M35" s="13">
        <v>0</v>
      </c>
      <c r="N35" s="170"/>
      <c r="O35" s="23"/>
      <c r="P35" s="12"/>
      <c r="Q35" s="13">
        <v>0</v>
      </c>
      <c r="R35" s="14"/>
      <c r="S35" s="84"/>
      <c r="T35" s="84"/>
      <c r="U35" s="192"/>
    </row>
    <row r="36" spans="1:21" ht="15.75" x14ac:dyDescent="0.25">
      <c r="A36" s="10"/>
      <c r="B36" s="176"/>
      <c r="C36" s="176"/>
      <c r="D36" s="176"/>
      <c r="E36" s="148"/>
      <c r="F36" s="186" t="str">
        <f t="shared" si="0"/>
        <v/>
      </c>
      <c r="G36" s="186" t="str">
        <f t="shared" si="1"/>
        <v/>
      </c>
      <c r="H36" s="187" t="str" cm="1">
        <f t="array" ref="H36">IF(LEN(E36)=0,"",SUM(IF(OR(E36={"SRO"}),1,E36),IF(F36="Yes",1,0),IF(G36="Yes",1,0)))</f>
        <v/>
      </c>
      <c r="I36" s="151"/>
      <c r="J36" s="87" t="str">
        <f t="shared" si="2"/>
        <v/>
      </c>
      <c r="K36" s="149"/>
      <c r="L36" s="12"/>
      <c r="M36" s="13">
        <v>0</v>
      </c>
      <c r="N36" s="170"/>
      <c r="O36" s="23"/>
      <c r="P36" s="12"/>
      <c r="Q36" s="13">
        <v>0</v>
      </c>
      <c r="R36" s="14"/>
      <c r="S36" s="84"/>
      <c r="T36" s="84"/>
      <c r="U36" s="192"/>
    </row>
    <row r="37" spans="1:21" ht="15.75" x14ac:dyDescent="0.25">
      <c r="A37" s="10"/>
      <c r="B37" s="176"/>
      <c r="C37" s="176"/>
      <c r="D37" s="176"/>
      <c r="E37" s="148"/>
      <c r="F37" s="186" t="str">
        <f t="shared" si="0"/>
        <v/>
      </c>
      <c r="G37" s="186" t="str">
        <f t="shared" si="1"/>
        <v/>
      </c>
      <c r="H37" s="187" t="str" cm="1">
        <f t="array" ref="H37">IF(LEN(E37)=0,"",SUM(IF(OR(E37={"SRO"}),1,E37),IF(F37="Yes",1,0),IF(G37="Yes",1,0)))</f>
        <v/>
      </c>
      <c r="I37" s="151"/>
      <c r="J37" s="87" t="str">
        <f t="shared" si="2"/>
        <v/>
      </c>
      <c r="K37" s="149"/>
      <c r="L37" s="12"/>
      <c r="M37" s="13">
        <v>0</v>
      </c>
      <c r="N37" s="170"/>
      <c r="O37" s="23"/>
      <c r="P37" s="12"/>
      <c r="Q37" s="13">
        <v>0</v>
      </c>
      <c r="R37" s="14"/>
      <c r="S37" s="84"/>
      <c r="T37" s="84"/>
      <c r="U37" s="192"/>
    </row>
    <row r="38" spans="1:21" ht="15.75" x14ac:dyDescent="0.25">
      <c r="A38" s="10"/>
      <c r="B38" s="176"/>
      <c r="C38" s="176"/>
      <c r="D38" s="176"/>
      <c r="E38" s="148"/>
      <c r="F38" s="186" t="str">
        <f t="shared" si="0"/>
        <v/>
      </c>
      <c r="G38" s="186" t="str">
        <f t="shared" si="1"/>
        <v/>
      </c>
      <c r="H38" s="187" t="str" cm="1">
        <f t="array" ref="H38">IF(LEN(E38)=0,"",SUM(IF(OR(E38={"SRO"}),1,E38),IF(F38="Yes",1,0),IF(G38="Yes",1,0)))</f>
        <v/>
      </c>
      <c r="I38" s="151"/>
      <c r="J38" s="87" t="str">
        <f t="shared" si="2"/>
        <v/>
      </c>
      <c r="K38" s="149"/>
      <c r="L38" s="12"/>
      <c r="M38" s="13">
        <v>0</v>
      </c>
      <c r="N38" s="170"/>
      <c r="O38" s="23"/>
      <c r="P38" s="12"/>
      <c r="Q38" s="13">
        <v>0</v>
      </c>
      <c r="R38" s="14"/>
      <c r="S38" s="84"/>
      <c r="T38" s="84"/>
      <c r="U38" s="192"/>
    </row>
    <row r="39" spans="1:21" ht="15.75" x14ac:dyDescent="0.25">
      <c r="A39" s="10"/>
      <c r="B39" s="176"/>
      <c r="C39" s="176"/>
      <c r="D39" s="176"/>
      <c r="E39" s="148"/>
      <c r="F39" s="186" t="str">
        <f t="shared" si="0"/>
        <v/>
      </c>
      <c r="G39" s="186" t="str">
        <f t="shared" si="1"/>
        <v/>
      </c>
      <c r="H39" s="187" t="str" cm="1">
        <f t="array" ref="H39">IF(LEN(E39)=0,"",SUM(IF(OR(E39={"SRO"}),1,E39),IF(F39="Yes",1,0),IF(G39="Yes",1,0)))</f>
        <v/>
      </c>
      <c r="I39" s="151"/>
      <c r="J39" s="87" t="str">
        <f t="shared" si="2"/>
        <v/>
      </c>
      <c r="K39" s="149"/>
      <c r="L39" s="12"/>
      <c r="M39" s="13">
        <v>0</v>
      </c>
      <c r="N39" s="170"/>
      <c r="O39" s="23"/>
      <c r="P39" s="12"/>
      <c r="Q39" s="13">
        <v>0</v>
      </c>
      <c r="R39" s="14"/>
      <c r="S39" s="84"/>
      <c r="T39" s="84"/>
      <c r="U39" s="192"/>
    </row>
    <row r="40" spans="1:21" ht="15.75" x14ac:dyDescent="0.25">
      <c r="A40" s="10"/>
      <c r="B40" s="176"/>
      <c r="C40" s="176"/>
      <c r="D40" s="176"/>
      <c r="E40" s="148"/>
      <c r="F40" s="186" t="str">
        <f t="shared" si="0"/>
        <v/>
      </c>
      <c r="G40" s="186" t="str">
        <f t="shared" si="1"/>
        <v/>
      </c>
      <c r="H40" s="187" t="str" cm="1">
        <f t="array" ref="H40">IF(LEN(E40)=0,"",SUM(IF(OR(E40={"SRO"}),1,E40),IF(F40="Yes",1,0),IF(G40="Yes",1,0)))</f>
        <v/>
      </c>
      <c r="I40" s="151"/>
      <c r="J40" s="87" t="str">
        <f t="shared" si="2"/>
        <v/>
      </c>
      <c r="K40" s="149"/>
      <c r="L40" s="12"/>
      <c r="M40" s="13">
        <v>0</v>
      </c>
      <c r="N40" s="170"/>
      <c r="O40" s="23"/>
      <c r="P40" s="12"/>
      <c r="Q40" s="13">
        <v>0</v>
      </c>
      <c r="R40" s="14"/>
      <c r="S40" s="84"/>
      <c r="T40" s="84"/>
      <c r="U40" s="192"/>
    </row>
    <row r="41" spans="1:21" ht="15.75" x14ac:dyDescent="0.25">
      <c r="A41" s="10"/>
      <c r="B41" s="176"/>
      <c r="C41" s="176"/>
      <c r="D41" s="176"/>
      <c r="E41" s="148"/>
      <c r="F41" s="186" t="str">
        <f t="shared" si="0"/>
        <v/>
      </c>
      <c r="G41" s="186" t="str">
        <f t="shared" si="1"/>
        <v/>
      </c>
      <c r="H41" s="187" t="str" cm="1">
        <f t="array" ref="H41">IF(LEN(E41)=0,"",SUM(IF(OR(E41={"SRO"}),1,E41),IF(F41="Yes",1,0),IF(G41="Yes",1,0)))</f>
        <v/>
      </c>
      <c r="I41" s="151"/>
      <c r="J41" s="87" t="str">
        <f t="shared" si="2"/>
        <v/>
      </c>
      <c r="K41" s="149"/>
      <c r="L41" s="12"/>
      <c r="M41" s="13">
        <v>0</v>
      </c>
      <c r="N41" s="170"/>
      <c r="O41" s="23"/>
      <c r="P41" s="12"/>
      <c r="Q41" s="13">
        <v>0</v>
      </c>
      <c r="R41" s="14"/>
      <c r="S41" s="84"/>
      <c r="T41" s="84"/>
      <c r="U41" s="192"/>
    </row>
    <row r="42" spans="1:21" ht="15.75" x14ac:dyDescent="0.25">
      <c r="A42" s="10"/>
      <c r="B42" s="176"/>
      <c r="C42" s="176"/>
      <c r="D42" s="176"/>
      <c r="E42" s="148"/>
      <c r="F42" s="186" t="str">
        <f t="shared" si="0"/>
        <v/>
      </c>
      <c r="G42" s="186" t="str">
        <f t="shared" si="1"/>
        <v/>
      </c>
      <c r="H42" s="187" t="str" cm="1">
        <f t="array" ref="H42">IF(LEN(E42)=0,"",SUM(IF(OR(E42={"SRO"}),1,E42),IF(F42="Yes",1,0),IF(G42="Yes",1,0)))</f>
        <v/>
      </c>
      <c r="I42" s="151"/>
      <c r="J42" s="87" t="str">
        <f t="shared" si="2"/>
        <v/>
      </c>
      <c r="K42" s="149"/>
      <c r="L42" s="12"/>
      <c r="M42" s="13">
        <v>0</v>
      </c>
      <c r="N42" s="170"/>
      <c r="O42" s="23"/>
      <c r="P42" s="12"/>
      <c r="Q42" s="13">
        <v>0</v>
      </c>
      <c r="R42" s="14"/>
      <c r="S42" s="84"/>
      <c r="T42" s="84"/>
      <c r="U42" s="192"/>
    </row>
    <row r="43" spans="1:21" ht="15.75" x14ac:dyDescent="0.25">
      <c r="A43" s="10"/>
      <c r="B43" s="176"/>
      <c r="C43" s="176"/>
      <c r="D43" s="176"/>
      <c r="E43" s="148"/>
      <c r="F43" s="186" t="str">
        <f t="shared" si="0"/>
        <v/>
      </c>
      <c r="G43" s="186" t="str">
        <f t="shared" si="1"/>
        <v/>
      </c>
      <c r="H43" s="187" t="str" cm="1">
        <f t="array" ref="H43">IF(LEN(E43)=0,"",SUM(IF(OR(E43={"SRO"}),1,E43),IF(F43="Yes",1,0),IF(G43="Yes",1,0)))</f>
        <v/>
      </c>
      <c r="I43" s="151"/>
      <c r="J43" s="87" t="str">
        <f t="shared" si="2"/>
        <v/>
      </c>
      <c r="K43" s="149"/>
      <c r="L43" s="12"/>
      <c r="M43" s="13">
        <v>0</v>
      </c>
      <c r="N43" s="170"/>
      <c r="O43" s="23"/>
      <c r="P43" s="12"/>
      <c r="Q43" s="13">
        <v>0</v>
      </c>
      <c r="R43" s="14"/>
      <c r="S43" s="84"/>
      <c r="T43" s="84"/>
      <c r="U43" s="192"/>
    </row>
    <row r="44" spans="1:21" ht="15.75" x14ac:dyDescent="0.25">
      <c r="A44" s="10"/>
      <c r="B44" s="176"/>
      <c r="C44" s="176"/>
      <c r="D44" s="176"/>
      <c r="E44" s="148"/>
      <c r="F44" s="186" t="str">
        <f t="shared" si="0"/>
        <v/>
      </c>
      <c r="G44" s="186" t="str">
        <f t="shared" si="1"/>
        <v/>
      </c>
      <c r="H44" s="187" t="str" cm="1">
        <f t="array" ref="H44">IF(LEN(E44)=0,"",SUM(IF(OR(E44={"SRO"}),1,E44),IF(F44="Yes",1,0),IF(G44="Yes",1,0)))</f>
        <v/>
      </c>
      <c r="I44" s="151"/>
      <c r="J44" s="87" t="str">
        <f t="shared" si="2"/>
        <v/>
      </c>
      <c r="K44" s="149"/>
      <c r="L44" s="12"/>
      <c r="M44" s="13">
        <v>0</v>
      </c>
      <c r="N44" s="170"/>
      <c r="O44" s="23"/>
      <c r="P44" s="12"/>
      <c r="Q44" s="13">
        <v>0</v>
      </c>
      <c r="R44" s="14"/>
      <c r="S44" s="84"/>
      <c r="T44" s="84"/>
      <c r="U44" s="192"/>
    </row>
    <row r="45" spans="1:21" ht="15.75" x14ac:dyDescent="0.25">
      <c r="A45" s="10"/>
      <c r="B45" s="176"/>
      <c r="C45" s="176"/>
      <c r="D45" s="176"/>
      <c r="E45" s="148"/>
      <c r="F45" s="186" t="str">
        <f t="shared" si="0"/>
        <v/>
      </c>
      <c r="G45" s="186" t="str">
        <f t="shared" si="1"/>
        <v/>
      </c>
      <c r="H45" s="187" t="str" cm="1">
        <f t="array" ref="H45">IF(LEN(E45)=0,"",SUM(IF(OR(E45={"SRO"}),1,E45),IF(F45="Yes",1,0),IF(G45="Yes",1,0)))</f>
        <v/>
      </c>
      <c r="I45" s="151"/>
      <c r="J45" s="87" t="str">
        <f t="shared" si="2"/>
        <v/>
      </c>
      <c r="K45" s="149"/>
      <c r="L45" s="12"/>
      <c r="M45" s="13">
        <v>0</v>
      </c>
      <c r="N45" s="170"/>
      <c r="O45" s="23"/>
      <c r="P45" s="12"/>
      <c r="Q45" s="13">
        <v>0</v>
      </c>
      <c r="R45" s="14"/>
      <c r="S45" s="84"/>
      <c r="T45" s="84"/>
      <c r="U45" s="192"/>
    </row>
    <row r="46" spans="1:21" ht="15.75" x14ac:dyDescent="0.25">
      <c r="A46" s="10"/>
      <c r="B46" s="176"/>
      <c r="C46" s="176"/>
      <c r="D46" s="176"/>
      <c r="E46" s="148"/>
      <c r="F46" s="186" t="str">
        <f t="shared" si="0"/>
        <v/>
      </c>
      <c r="G46" s="186" t="str">
        <f t="shared" si="1"/>
        <v/>
      </c>
      <c r="H46" s="187" t="str" cm="1">
        <f t="array" ref="H46">IF(LEN(E46)=0,"",SUM(IF(OR(E46={"SRO"}),1,E46),IF(F46="Yes",1,0),IF(G46="Yes",1,0)))</f>
        <v/>
      </c>
      <c r="I46" s="151"/>
      <c r="J46" s="87" t="str">
        <f t="shared" si="2"/>
        <v/>
      </c>
      <c r="K46" s="149"/>
      <c r="L46" s="12"/>
      <c r="M46" s="13">
        <v>0</v>
      </c>
      <c r="N46" s="170"/>
      <c r="O46" s="23"/>
      <c r="P46" s="12"/>
      <c r="Q46" s="13">
        <v>0</v>
      </c>
      <c r="R46" s="14"/>
      <c r="S46" s="84"/>
      <c r="T46" s="84"/>
      <c r="U46" s="192"/>
    </row>
    <row r="47" spans="1:21" ht="15.75" x14ac:dyDescent="0.25">
      <c r="A47" s="10"/>
      <c r="B47" s="176"/>
      <c r="C47" s="176"/>
      <c r="D47" s="176"/>
      <c r="E47" s="148"/>
      <c r="F47" s="186" t="str">
        <f t="shared" si="0"/>
        <v/>
      </c>
      <c r="G47" s="186" t="str">
        <f t="shared" si="1"/>
        <v/>
      </c>
      <c r="H47" s="187" t="str" cm="1">
        <f t="array" ref="H47">IF(LEN(E47)=0,"",SUM(IF(OR(E47={"SRO"}),1,E47),IF(F47="Yes",1,0),IF(G47="Yes",1,0)))</f>
        <v/>
      </c>
      <c r="I47" s="151"/>
      <c r="J47" s="87" t="str">
        <f t="shared" si="2"/>
        <v/>
      </c>
      <c r="K47" s="149"/>
      <c r="L47" s="12"/>
      <c r="M47" s="13">
        <v>0</v>
      </c>
      <c r="N47" s="170"/>
      <c r="O47" s="23"/>
      <c r="P47" s="12"/>
      <c r="Q47" s="13">
        <v>0</v>
      </c>
      <c r="R47" s="14"/>
      <c r="S47" s="84"/>
      <c r="T47" s="84"/>
      <c r="U47" s="192"/>
    </row>
    <row r="48" spans="1:21" ht="15.75" x14ac:dyDescent="0.25">
      <c r="A48" s="10"/>
      <c r="B48" s="176"/>
      <c r="C48" s="176"/>
      <c r="D48" s="176"/>
      <c r="E48" s="148"/>
      <c r="F48" s="186" t="str">
        <f t="shared" si="0"/>
        <v/>
      </c>
      <c r="G48" s="186" t="str">
        <f t="shared" si="1"/>
        <v/>
      </c>
      <c r="H48" s="187" t="str" cm="1">
        <f t="array" ref="H48">IF(LEN(E48)=0,"",SUM(IF(OR(E48={"SRO"}),1,E48),IF(F48="Yes",1,0),IF(G48="Yes",1,0)))</f>
        <v/>
      </c>
      <c r="I48" s="151"/>
      <c r="J48" s="87" t="str">
        <f t="shared" si="2"/>
        <v/>
      </c>
      <c r="K48" s="149"/>
      <c r="L48" s="12"/>
      <c r="M48" s="13">
        <v>0</v>
      </c>
      <c r="N48" s="170"/>
      <c r="O48" s="23"/>
      <c r="P48" s="12"/>
      <c r="Q48" s="13">
        <v>0</v>
      </c>
      <c r="R48" s="14"/>
      <c r="S48" s="84"/>
      <c r="T48" s="84"/>
      <c r="U48" s="192"/>
    </row>
    <row r="49" spans="1:21" ht="15.75" x14ac:dyDescent="0.25">
      <c r="A49" s="10"/>
      <c r="B49" s="176"/>
      <c r="C49" s="176"/>
      <c r="D49" s="176"/>
      <c r="E49" s="148"/>
      <c r="F49" s="186" t="str">
        <f t="shared" si="0"/>
        <v/>
      </c>
      <c r="G49" s="186" t="str">
        <f t="shared" si="1"/>
        <v/>
      </c>
      <c r="H49" s="187" t="str" cm="1">
        <f t="array" ref="H49">IF(LEN(E49)=0,"",SUM(IF(OR(E49={"SRO"}),1,E49),IF(F49="Yes",1,0),IF(G49="Yes",1,0)))</f>
        <v/>
      </c>
      <c r="I49" s="151"/>
      <c r="J49" s="87" t="str">
        <f t="shared" si="2"/>
        <v/>
      </c>
      <c r="K49" s="149"/>
      <c r="L49" s="12"/>
      <c r="M49" s="13">
        <v>0</v>
      </c>
      <c r="N49" s="170"/>
      <c r="O49" s="23"/>
      <c r="P49" s="12"/>
      <c r="Q49" s="13">
        <v>0</v>
      </c>
      <c r="R49" s="14"/>
      <c r="S49" s="84"/>
      <c r="T49" s="84"/>
      <c r="U49" s="192"/>
    </row>
    <row r="50" spans="1:21" ht="15.75" x14ac:dyDescent="0.25">
      <c r="A50" s="10"/>
      <c r="B50" s="176"/>
      <c r="C50" s="176"/>
      <c r="D50" s="176"/>
      <c r="E50" s="148"/>
      <c r="F50" s="186" t="str">
        <f t="shared" si="0"/>
        <v/>
      </c>
      <c r="G50" s="186" t="str">
        <f t="shared" si="1"/>
        <v/>
      </c>
      <c r="H50" s="187" t="str" cm="1">
        <f t="array" ref="H50">IF(LEN(E50)=0,"",SUM(IF(OR(E50={"SRO"}),1,E50),IF(F50="Yes",1,0),IF(G50="Yes",1,0)))</f>
        <v/>
      </c>
      <c r="I50" s="151"/>
      <c r="J50" s="87" t="str">
        <f t="shared" si="2"/>
        <v/>
      </c>
      <c r="K50" s="149"/>
      <c r="L50" s="12"/>
      <c r="M50" s="13">
        <v>0</v>
      </c>
      <c r="N50" s="170"/>
      <c r="O50" s="23"/>
      <c r="P50" s="12"/>
      <c r="Q50" s="13">
        <v>0</v>
      </c>
      <c r="R50" s="14"/>
      <c r="S50" s="84"/>
      <c r="T50" s="84"/>
      <c r="U50" s="192"/>
    </row>
    <row r="51" spans="1:21" ht="15.75" x14ac:dyDescent="0.25">
      <c r="A51" s="10"/>
      <c r="B51" s="176"/>
      <c r="C51" s="176"/>
      <c r="D51" s="176"/>
      <c r="E51" s="148"/>
      <c r="F51" s="186" t="str">
        <f t="shared" si="0"/>
        <v/>
      </c>
      <c r="G51" s="186" t="str">
        <f t="shared" si="1"/>
        <v/>
      </c>
      <c r="H51" s="187" t="str" cm="1">
        <f t="array" ref="H51">IF(LEN(E51)=0,"",SUM(IF(OR(E51={"SRO"}),1,E51),IF(F51="Yes",1,0),IF(G51="Yes",1,0)))</f>
        <v/>
      </c>
      <c r="I51" s="151"/>
      <c r="J51" s="87" t="str">
        <f t="shared" si="2"/>
        <v/>
      </c>
      <c r="K51" s="149"/>
      <c r="L51" s="12"/>
      <c r="M51" s="13">
        <v>0</v>
      </c>
      <c r="N51" s="170"/>
      <c r="O51" s="23"/>
      <c r="P51" s="12"/>
      <c r="Q51" s="13">
        <v>0</v>
      </c>
      <c r="R51" s="14"/>
      <c r="S51" s="84"/>
      <c r="T51" s="84"/>
      <c r="U51" s="192"/>
    </row>
    <row r="52" spans="1:21" ht="15.75" x14ac:dyDescent="0.25">
      <c r="A52" s="10"/>
      <c r="B52" s="176"/>
      <c r="C52" s="176"/>
      <c r="D52" s="176"/>
      <c r="E52" s="148"/>
      <c r="F52" s="186" t="str">
        <f t="shared" si="0"/>
        <v/>
      </c>
      <c r="G52" s="186" t="str">
        <f t="shared" si="1"/>
        <v/>
      </c>
      <c r="H52" s="187" t="str" cm="1">
        <f t="array" ref="H52">IF(LEN(E52)=0,"",SUM(IF(OR(E52={"SRO"}),1,E52),IF(F52="Yes",1,0),IF(G52="Yes",1,0)))</f>
        <v/>
      </c>
      <c r="I52" s="151"/>
      <c r="J52" s="87" t="str">
        <f t="shared" si="2"/>
        <v/>
      </c>
      <c r="K52" s="149"/>
      <c r="L52" s="12"/>
      <c r="M52" s="13">
        <v>0</v>
      </c>
      <c r="N52" s="170"/>
      <c r="O52" s="23"/>
      <c r="P52" s="12"/>
      <c r="Q52" s="13">
        <v>0</v>
      </c>
      <c r="R52" s="14"/>
      <c r="S52" s="84"/>
      <c r="T52" s="84"/>
      <c r="U52" s="192"/>
    </row>
    <row r="53" spans="1:21" ht="15.75" x14ac:dyDescent="0.25">
      <c r="A53" s="10"/>
      <c r="B53" s="176"/>
      <c r="C53" s="176"/>
      <c r="D53" s="176"/>
      <c r="E53" s="148"/>
      <c r="F53" s="186" t="str">
        <f t="shared" si="0"/>
        <v/>
      </c>
      <c r="G53" s="186" t="str">
        <f t="shared" si="1"/>
        <v/>
      </c>
      <c r="H53" s="187" t="str" cm="1">
        <f t="array" ref="H53">IF(LEN(E53)=0,"",SUM(IF(OR(E53={"SRO"}),1,E53),IF(F53="Yes",1,0),IF(G53="Yes",1,0)))</f>
        <v/>
      </c>
      <c r="I53" s="151"/>
      <c r="J53" s="87" t="str">
        <f t="shared" si="2"/>
        <v/>
      </c>
      <c r="K53" s="149"/>
      <c r="L53" s="12"/>
      <c r="M53" s="13">
        <v>0</v>
      </c>
      <c r="N53" s="170"/>
      <c r="O53" s="23"/>
      <c r="P53" s="12"/>
      <c r="Q53" s="13">
        <v>0</v>
      </c>
      <c r="R53" s="14"/>
      <c r="S53" s="84"/>
      <c r="T53" s="84"/>
      <c r="U53" s="192"/>
    </row>
    <row r="54" spans="1:21" ht="15.75" x14ac:dyDescent="0.25">
      <c r="A54" s="10"/>
      <c r="B54" s="176"/>
      <c r="C54" s="176"/>
      <c r="D54" s="176"/>
      <c r="E54" s="148"/>
      <c r="F54" s="186" t="str">
        <f t="shared" si="0"/>
        <v/>
      </c>
      <c r="G54" s="186" t="str">
        <f t="shared" si="1"/>
        <v/>
      </c>
      <c r="H54" s="187" t="str" cm="1">
        <f t="array" ref="H54">IF(LEN(E54)=0,"",SUM(IF(OR(E54={"SRO"}),1,E54),IF(F54="Yes",1,0),IF(G54="Yes",1,0)))</f>
        <v/>
      </c>
      <c r="I54" s="151"/>
      <c r="J54" s="87" t="str">
        <f t="shared" si="2"/>
        <v/>
      </c>
      <c r="K54" s="149"/>
      <c r="L54" s="12"/>
      <c r="M54" s="13">
        <v>0</v>
      </c>
      <c r="N54" s="170"/>
      <c r="O54" s="23"/>
      <c r="P54" s="12"/>
      <c r="Q54" s="13">
        <v>0</v>
      </c>
      <c r="R54" s="14"/>
      <c r="S54" s="84"/>
      <c r="T54" s="84"/>
      <c r="U54" s="192"/>
    </row>
    <row r="55" spans="1:21" ht="15.75" x14ac:dyDescent="0.25">
      <c r="A55" s="10"/>
      <c r="B55" s="176"/>
      <c r="C55" s="176"/>
      <c r="D55" s="176"/>
      <c r="E55" s="148"/>
      <c r="F55" s="186" t="str">
        <f t="shared" si="0"/>
        <v/>
      </c>
      <c r="G55" s="186" t="str">
        <f t="shared" si="1"/>
        <v/>
      </c>
      <c r="H55" s="187" t="str" cm="1">
        <f t="array" ref="H55">IF(LEN(E55)=0,"",SUM(IF(OR(E55={"SRO"}),1,E55),IF(F55="Yes",1,0),IF(G55="Yes",1,0)))</f>
        <v/>
      </c>
      <c r="I55" s="151"/>
      <c r="J55" s="87" t="str">
        <f t="shared" si="2"/>
        <v/>
      </c>
      <c r="K55" s="149"/>
      <c r="L55" s="12"/>
      <c r="M55" s="13">
        <v>0</v>
      </c>
      <c r="N55" s="170"/>
      <c r="O55" s="23"/>
      <c r="P55" s="12"/>
      <c r="Q55" s="13">
        <v>0</v>
      </c>
      <c r="R55" s="14"/>
      <c r="S55" s="84"/>
      <c r="T55" s="84"/>
      <c r="U55" s="192"/>
    </row>
    <row r="56" spans="1:21" ht="15.75" x14ac:dyDescent="0.25">
      <c r="A56" s="10"/>
      <c r="B56" s="176"/>
      <c r="C56" s="176"/>
      <c r="D56" s="176"/>
      <c r="E56" s="148"/>
      <c r="F56" s="186" t="str">
        <f t="shared" si="0"/>
        <v/>
      </c>
      <c r="G56" s="186" t="str">
        <f t="shared" si="1"/>
        <v/>
      </c>
      <c r="H56" s="187" t="str" cm="1">
        <f t="array" ref="H56">IF(LEN(E56)=0,"",SUM(IF(OR(E56={"SRO"}),1,E56),IF(F56="Yes",1,0),IF(G56="Yes",1,0)))</f>
        <v/>
      </c>
      <c r="I56" s="151"/>
      <c r="J56" s="87" t="str">
        <f t="shared" si="2"/>
        <v/>
      </c>
      <c r="K56" s="149"/>
      <c r="L56" s="12"/>
      <c r="M56" s="13">
        <v>0</v>
      </c>
      <c r="N56" s="170"/>
      <c r="O56" s="23"/>
      <c r="P56" s="12"/>
      <c r="Q56" s="13">
        <v>0</v>
      </c>
      <c r="R56" s="14"/>
      <c r="S56" s="84"/>
      <c r="T56" s="84"/>
      <c r="U56" s="192"/>
    </row>
    <row r="57" spans="1:21" ht="15.75" x14ac:dyDescent="0.25">
      <c r="A57" s="10"/>
      <c r="B57" s="176"/>
      <c r="C57" s="176"/>
      <c r="D57" s="176"/>
      <c r="E57" s="148"/>
      <c r="F57" s="186" t="str">
        <f t="shared" si="0"/>
        <v/>
      </c>
      <c r="G57" s="186" t="str">
        <f t="shared" si="1"/>
        <v/>
      </c>
      <c r="H57" s="187" t="str" cm="1">
        <f t="array" ref="H57">IF(LEN(E57)=0,"",SUM(IF(OR(E57={"SRO"}),1,E57),IF(F57="Yes",1,0),IF(G57="Yes",1,0)))</f>
        <v/>
      </c>
      <c r="I57" s="151"/>
      <c r="J57" s="87" t="str">
        <f t="shared" si="2"/>
        <v/>
      </c>
      <c r="K57" s="149"/>
      <c r="L57" s="12"/>
      <c r="M57" s="13">
        <v>0</v>
      </c>
      <c r="N57" s="170"/>
      <c r="O57" s="23"/>
      <c r="P57" s="12"/>
      <c r="Q57" s="13">
        <v>0</v>
      </c>
      <c r="R57" s="14"/>
      <c r="S57" s="84"/>
      <c r="T57" s="84"/>
      <c r="U57" s="192"/>
    </row>
    <row r="58" spans="1:21" ht="15.75" x14ac:dyDescent="0.25">
      <c r="A58" s="10"/>
      <c r="B58" s="176"/>
      <c r="C58" s="176"/>
      <c r="D58" s="176"/>
      <c r="E58" s="148"/>
      <c r="F58" s="186" t="str">
        <f t="shared" si="0"/>
        <v/>
      </c>
      <c r="G58" s="186" t="str">
        <f t="shared" si="1"/>
        <v/>
      </c>
      <c r="H58" s="187" t="str" cm="1">
        <f t="array" ref="H58">IF(LEN(E58)=0,"",SUM(IF(OR(E58={"SRO"}),1,E58),IF(F58="Yes",1,0),IF(G58="Yes",1,0)))</f>
        <v/>
      </c>
      <c r="I58" s="151"/>
      <c r="J58" s="87" t="str">
        <f t="shared" si="2"/>
        <v/>
      </c>
      <c r="K58" s="149"/>
      <c r="L58" s="12"/>
      <c r="M58" s="13">
        <v>0</v>
      </c>
      <c r="N58" s="170"/>
      <c r="O58" s="23"/>
      <c r="P58" s="12"/>
      <c r="Q58" s="13">
        <v>0</v>
      </c>
      <c r="R58" s="14"/>
      <c r="S58" s="84"/>
      <c r="T58" s="84"/>
      <c r="U58" s="192"/>
    </row>
    <row r="59" spans="1:21" ht="15.75" x14ac:dyDescent="0.25">
      <c r="A59" s="10"/>
      <c r="B59" s="176"/>
      <c r="C59" s="176"/>
      <c r="D59" s="176"/>
      <c r="E59" s="148"/>
      <c r="F59" s="186" t="str">
        <f t="shared" si="0"/>
        <v/>
      </c>
      <c r="G59" s="186" t="str">
        <f t="shared" si="1"/>
        <v/>
      </c>
      <c r="H59" s="187" t="str" cm="1">
        <f t="array" ref="H59">IF(LEN(E59)=0,"",SUM(IF(OR(E59={"SRO"}),1,E59),IF(F59="Yes",1,0),IF(G59="Yes",1,0)))</f>
        <v/>
      </c>
      <c r="I59" s="151"/>
      <c r="J59" s="87" t="str">
        <f t="shared" si="2"/>
        <v/>
      </c>
      <c r="K59" s="149"/>
      <c r="L59" s="12"/>
      <c r="M59" s="13">
        <v>0</v>
      </c>
      <c r="N59" s="170"/>
      <c r="O59" s="23"/>
      <c r="P59" s="12"/>
      <c r="Q59" s="13">
        <v>0</v>
      </c>
      <c r="R59" s="14"/>
      <c r="S59" s="84"/>
      <c r="T59" s="84"/>
      <c r="U59" s="192"/>
    </row>
    <row r="60" spans="1:21" ht="15.75" x14ac:dyDescent="0.25">
      <c r="A60" s="10"/>
      <c r="B60" s="176"/>
      <c r="C60" s="176"/>
      <c r="D60" s="176"/>
      <c r="E60" s="148"/>
      <c r="F60" s="186" t="str">
        <f t="shared" si="0"/>
        <v/>
      </c>
      <c r="G60" s="186" t="str">
        <f t="shared" si="1"/>
        <v/>
      </c>
      <c r="H60" s="187" t="str" cm="1">
        <f t="array" ref="H60">IF(LEN(E60)=0,"",SUM(IF(OR(E60={"SRO"}),1,E60),IF(F60="Yes",1,0),IF(G60="Yes",1,0)))</f>
        <v/>
      </c>
      <c r="I60" s="151"/>
      <c r="J60" s="87" t="str">
        <f t="shared" si="2"/>
        <v/>
      </c>
      <c r="K60" s="149"/>
      <c r="L60" s="12"/>
      <c r="M60" s="13">
        <v>0</v>
      </c>
      <c r="N60" s="170"/>
      <c r="O60" s="23"/>
      <c r="P60" s="12"/>
      <c r="Q60" s="13">
        <v>0</v>
      </c>
      <c r="R60" s="14"/>
      <c r="S60" s="84"/>
      <c r="T60" s="84"/>
      <c r="U60" s="192"/>
    </row>
    <row r="61" spans="1:21" ht="15.75" x14ac:dyDescent="0.25">
      <c r="A61" s="10"/>
      <c r="B61" s="176"/>
      <c r="C61" s="176"/>
      <c r="D61" s="176"/>
      <c r="E61" s="148"/>
      <c r="F61" s="186" t="str">
        <f t="shared" si="0"/>
        <v/>
      </c>
      <c r="G61" s="186" t="str">
        <f t="shared" si="1"/>
        <v/>
      </c>
      <c r="H61" s="187" t="str" cm="1">
        <f t="array" ref="H61">IF(LEN(E61)=0,"",SUM(IF(OR(E61={"SRO"}),1,E61),IF(F61="Yes",1,0),IF(G61="Yes",1,0)))</f>
        <v/>
      </c>
      <c r="I61" s="151"/>
      <c r="J61" s="87" t="str">
        <f t="shared" si="2"/>
        <v/>
      </c>
      <c r="K61" s="149"/>
      <c r="L61" s="12"/>
      <c r="M61" s="13">
        <v>0</v>
      </c>
      <c r="N61" s="170"/>
      <c r="O61" s="23"/>
      <c r="P61" s="12"/>
      <c r="Q61" s="13">
        <v>0</v>
      </c>
      <c r="R61" s="14"/>
      <c r="S61" s="84"/>
      <c r="T61" s="84"/>
      <c r="U61" s="192"/>
    </row>
    <row r="62" spans="1:21" ht="15.75" x14ac:dyDescent="0.25">
      <c r="A62" s="10"/>
      <c r="B62" s="176"/>
      <c r="C62" s="176"/>
      <c r="D62" s="176"/>
      <c r="E62" s="148"/>
      <c r="F62" s="186" t="str">
        <f t="shared" si="0"/>
        <v/>
      </c>
      <c r="G62" s="186" t="str">
        <f t="shared" si="1"/>
        <v/>
      </c>
      <c r="H62" s="187" t="str" cm="1">
        <f t="array" ref="H62">IF(LEN(E62)=0,"",SUM(IF(OR(E62={"SRO"}),1,E62),IF(F62="Yes",1,0),IF(G62="Yes",1,0)))</f>
        <v/>
      </c>
      <c r="I62" s="151"/>
      <c r="J62" s="87" t="str">
        <f t="shared" si="2"/>
        <v/>
      </c>
      <c r="K62" s="149"/>
      <c r="L62" s="12"/>
      <c r="M62" s="13">
        <v>0</v>
      </c>
      <c r="N62" s="170"/>
      <c r="O62" s="23"/>
      <c r="P62" s="12"/>
      <c r="Q62" s="13">
        <v>0</v>
      </c>
      <c r="R62" s="14"/>
      <c r="S62" s="84"/>
      <c r="T62" s="84"/>
      <c r="U62" s="192"/>
    </row>
    <row r="63" spans="1:21" ht="15.75" x14ac:dyDescent="0.25">
      <c r="A63" s="10"/>
      <c r="B63" s="176"/>
      <c r="C63" s="176"/>
      <c r="D63" s="176"/>
      <c r="E63" s="148"/>
      <c r="F63" s="186" t="str">
        <f t="shared" si="0"/>
        <v/>
      </c>
      <c r="G63" s="186" t="str">
        <f t="shared" si="1"/>
        <v/>
      </c>
      <c r="H63" s="187" t="str" cm="1">
        <f t="array" ref="H63">IF(LEN(E63)=0,"",SUM(IF(OR(E63={"SRO"}),1,E63),IF(F63="Yes",1,0),IF(G63="Yes",1,0)))</f>
        <v/>
      </c>
      <c r="I63" s="151"/>
      <c r="J63" s="87" t="str">
        <f t="shared" si="2"/>
        <v/>
      </c>
      <c r="K63" s="149"/>
      <c r="L63" s="12"/>
      <c r="M63" s="13">
        <v>0</v>
      </c>
      <c r="N63" s="170"/>
      <c r="O63" s="23"/>
      <c r="P63" s="12"/>
      <c r="Q63" s="13">
        <v>0</v>
      </c>
      <c r="R63" s="14"/>
      <c r="S63" s="84"/>
      <c r="T63" s="84"/>
      <c r="U63" s="192"/>
    </row>
    <row r="64" spans="1:21" ht="15.75" x14ac:dyDescent="0.25">
      <c r="A64" s="10"/>
      <c r="B64" s="176"/>
      <c r="C64" s="176"/>
      <c r="D64" s="176"/>
      <c r="E64" s="148"/>
      <c r="F64" s="186" t="str">
        <f t="shared" si="0"/>
        <v/>
      </c>
      <c r="G64" s="186" t="str">
        <f t="shared" si="1"/>
        <v/>
      </c>
      <c r="H64" s="187" t="str" cm="1">
        <f t="array" ref="H64">IF(LEN(E64)=0,"",SUM(IF(OR(E64={"SRO"}),1,E64),IF(F64="Yes",1,0),IF(G64="Yes",1,0)))</f>
        <v/>
      </c>
      <c r="I64" s="151"/>
      <c r="J64" s="87" t="str">
        <f t="shared" si="2"/>
        <v/>
      </c>
      <c r="K64" s="149"/>
      <c r="L64" s="12"/>
      <c r="M64" s="13">
        <v>0</v>
      </c>
      <c r="N64" s="170"/>
      <c r="O64" s="23"/>
      <c r="P64" s="12"/>
      <c r="Q64" s="13">
        <v>0</v>
      </c>
      <c r="R64" s="14"/>
      <c r="S64" s="84"/>
      <c r="T64" s="84"/>
      <c r="U64" s="192"/>
    </row>
    <row r="65" spans="1:21" ht="15.75" x14ac:dyDescent="0.25">
      <c r="A65" s="10"/>
      <c r="B65" s="176"/>
      <c r="C65" s="176"/>
      <c r="D65" s="176"/>
      <c r="E65" s="148"/>
      <c r="F65" s="186" t="str">
        <f t="shared" si="0"/>
        <v/>
      </c>
      <c r="G65" s="186" t="str">
        <f t="shared" si="1"/>
        <v/>
      </c>
      <c r="H65" s="187" t="str" cm="1">
        <f t="array" ref="H65">IF(LEN(E65)=0,"",SUM(IF(OR(E65={"SRO"}),1,E65),IF(F65="Yes",1,0),IF(G65="Yes",1,0)))</f>
        <v/>
      </c>
      <c r="I65" s="151"/>
      <c r="J65" s="87" t="str">
        <f t="shared" si="2"/>
        <v/>
      </c>
      <c r="K65" s="149"/>
      <c r="L65" s="12"/>
      <c r="M65" s="13">
        <v>0</v>
      </c>
      <c r="N65" s="170"/>
      <c r="O65" s="23"/>
      <c r="P65" s="12"/>
      <c r="Q65" s="13">
        <v>0</v>
      </c>
      <c r="R65" s="14"/>
      <c r="S65" s="84"/>
      <c r="T65" s="84"/>
      <c r="U65" s="192"/>
    </row>
    <row r="66" spans="1:21" ht="15.75" x14ac:dyDescent="0.25">
      <c r="A66" s="10"/>
      <c r="B66" s="176"/>
      <c r="C66" s="176"/>
      <c r="D66" s="176"/>
      <c r="E66" s="148"/>
      <c r="F66" s="186" t="str">
        <f t="shared" si="0"/>
        <v/>
      </c>
      <c r="G66" s="186" t="str">
        <f t="shared" si="1"/>
        <v/>
      </c>
      <c r="H66" s="187" t="str" cm="1">
        <f t="array" ref="H66">IF(LEN(E66)=0,"",SUM(IF(OR(E66={"SRO"}),1,E66),IF(F66="Yes",1,0),IF(G66="Yes",1,0)))</f>
        <v/>
      </c>
      <c r="I66" s="151"/>
      <c r="J66" s="87" t="str">
        <f t="shared" si="2"/>
        <v/>
      </c>
      <c r="K66" s="149"/>
      <c r="L66" s="12"/>
      <c r="M66" s="13">
        <v>0</v>
      </c>
      <c r="N66" s="170"/>
      <c r="O66" s="23"/>
      <c r="P66" s="12"/>
      <c r="Q66" s="13">
        <v>0</v>
      </c>
      <c r="R66" s="14"/>
      <c r="S66" s="84"/>
      <c r="T66" s="84"/>
      <c r="U66" s="192"/>
    </row>
    <row r="67" spans="1:21" ht="15.75" x14ac:dyDescent="0.25">
      <c r="A67" s="10"/>
      <c r="B67" s="176"/>
      <c r="C67" s="176"/>
      <c r="D67" s="176"/>
      <c r="E67" s="148"/>
      <c r="F67" s="186" t="str">
        <f t="shared" si="0"/>
        <v/>
      </c>
      <c r="G67" s="186" t="str">
        <f t="shared" si="1"/>
        <v/>
      </c>
      <c r="H67" s="187" t="str" cm="1">
        <f t="array" ref="H67">IF(LEN(E67)=0,"",SUM(IF(OR(E67={"SRO"}),1,E67),IF(F67="Yes",1,0),IF(G67="Yes",1,0)))</f>
        <v/>
      </c>
      <c r="I67" s="151"/>
      <c r="J67" s="87" t="str">
        <f t="shared" si="2"/>
        <v/>
      </c>
      <c r="K67" s="149"/>
      <c r="L67" s="12"/>
      <c r="M67" s="13">
        <v>0</v>
      </c>
      <c r="N67" s="170"/>
      <c r="O67" s="23"/>
      <c r="P67" s="12"/>
      <c r="Q67" s="13">
        <v>0</v>
      </c>
      <c r="R67" s="14"/>
      <c r="S67" s="84"/>
      <c r="T67" s="84"/>
      <c r="U67" s="192"/>
    </row>
    <row r="68" spans="1:21" ht="15.75" x14ac:dyDescent="0.25">
      <c r="A68" s="10"/>
      <c r="B68" s="176"/>
      <c r="C68" s="176"/>
      <c r="D68" s="176"/>
      <c r="E68" s="148"/>
      <c r="F68" s="186" t="str">
        <f t="shared" si="0"/>
        <v/>
      </c>
      <c r="G68" s="186" t="str">
        <f t="shared" si="1"/>
        <v/>
      </c>
      <c r="H68" s="187" t="str" cm="1">
        <f t="array" ref="H68">IF(LEN(E68)=0,"",SUM(IF(OR(E68={"SRO"}),1,E68),IF(F68="Yes",1,0),IF(G68="Yes",1,0)))</f>
        <v/>
      </c>
      <c r="I68" s="151"/>
      <c r="J68" s="87" t="str">
        <f t="shared" si="2"/>
        <v/>
      </c>
      <c r="K68" s="149"/>
      <c r="L68" s="12"/>
      <c r="M68" s="13">
        <v>0</v>
      </c>
      <c r="N68" s="170"/>
      <c r="O68" s="23"/>
      <c r="P68" s="12"/>
      <c r="Q68" s="13">
        <v>0</v>
      </c>
      <c r="R68" s="14"/>
      <c r="S68" s="84"/>
      <c r="T68" s="84"/>
      <c r="U68" s="192"/>
    </row>
    <row r="69" spans="1:21" ht="15.75" x14ac:dyDescent="0.25">
      <c r="A69" s="10"/>
      <c r="B69" s="176"/>
      <c r="C69" s="176"/>
      <c r="D69" s="176"/>
      <c r="E69" s="148"/>
      <c r="F69" s="186" t="str">
        <f t="shared" si="0"/>
        <v/>
      </c>
      <c r="G69" s="186" t="str">
        <f t="shared" si="1"/>
        <v/>
      </c>
      <c r="H69" s="187" t="str" cm="1">
        <f t="array" ref="H69">IF(LEN(E69)=0,"",SUM(IF(OR(E69={"SRO"}),1,E69),IF(F69="Yes",1,0),IF(G69="Yes",1,0)))</f>
        <v/>
      </c>
      <c r="I69" s="151"/>
      <c r="J69" s="87" t="str">
        <f t="shared" si="2"/>
        <v/>
      </c>
      <c r="K69" s="149"/>
      <c r="L69" s="12"/>
      <c r="M69" s="13">
        <v>0</v>
      </c>
      <c r="N69" s="170"/>
      <c r="O69" s="23"/>
      <c r="P69" s="12"/>
      <c r="Q69" s="13">
        <v>0</v>
      </c>
      <c r="R69" s="14"/>
      <c r="S69" s="84"/>
      <c r="T69" s="84"/>
      <c r="U69" s="192"/>
    </row>
    <row r="70" spans="1:21" ht="15.75" x14ac:dyDescent="0.25">
      <c r="A70" s="10"/>
      <c r="B70" s="176"/>
      <c r="C70" s="176"/>
      <c r="D70" s="176"/>
      <c r="E70" s="148"/>
      <c r="F70" s="186" t="str">
        <f t="shared" si="0"/>
        <v/>
      </c>
      <c r="G70" s="186" t="str">
        <f t="shared" si="1"/>
        <v/>
      </c>
      <c r="H70" s="187" t="str" cm="1">
        <f t="array" ref="H70">IF(LEN(E70)=0,"",SUM(IF(OR(E70={"SRO"}),1,E70),IF(F70="Yes",1,0),IF(G70="Yes",1,0)))</f>
        <v/>
      </c>
      <c r="I70" s="151"/>
      <c r="J70" s="87" t="str">
        <f t="shared" si="2"/>
        <v/>
      </c>
      <c r="K70" s="149"/>
      <c r="L70" s="12"/>
      <c r="M70" s="13">
        <v>0</v>
      </c>
      <c r="N70" s="170"/>
      <c r="O70" s="23"/>
      <c r="P70" s="12"/>
      <c r="Q70" s="13">
        <v>0</v>
      </c>
      <c r="R70" s="14"/>
      <c r="S70" s="84"/>
      <c r="T70" s="84"/>
      <c r="U70" s="192"/>
    </row>
    <row r="71" spans="1:21" ht="15.75" x14ac:dyDescent="0.25">
      <c r="A71" s="10"/>
      <c r="B71" s="176"/>
      <c r="C71" s="176"/>
      <c r="D71" s="176"/>
      <c r="E71" s="148"/>
      <c r="F71" s="186" t="str">
        <f t="shared" si="0"/>
        <v/>
      </c>
      <c r="G71" s="186" t="str">
        <f t="shared" si="1"/>
        <v/>
      </c>
      <c r="H71" s="187" t="str" cm="1">
        <f t="array" ref="H71">IF(LEN(E71)=0,"",SUM(IF(OR(E71={"SRO"}),1,E71),IF(F71="Yes",1,0),IF(G71="Yes",1,0)))</f>
        <v/>
      </c>
      <c r="I71" s="151"/>
      <c r="J71" s="87" t="str">
        <f t="shared" si="2"/>
        <v/>
      </c>
      <c r="K71" s="149"/>
      <c r="L71" s="12"/>
      <c r="M71" s="13">
        <v>0</v>
      </c>
      <c r="N71" s="170"/>
      <c r="O71" s="23"/>
      <c r="P71" s="12"/>
      <c r="Q71" s="13">
        <v>0</v>
      </c>
      <c r="R71" s="14"/>
      <c r="S71" s="84"/>
      <c r="T71" s="84"/>
      <c r="U71" s="192"/>
    </row>
    <row r="72" spans="1:21" ht="15.75" x14ac:dyDescent="0.25">
      <c r="A72" s="10"/>
      <c r="B72" s="176"/>
      <c r="C72" s="176"/>
      <c r="D72" s="176"/>
      <c r="E72" s="148"/>
      <c r="F72" s="186" t="str">
        <f t="shared" si="0"/>
        <v/>
      </c>
      <c r="G72" s="186" t="str">
        <f t="shared" si="1"/>
        <v/>
      </c>
      <c r="H72" s="187" t="str" cm="1">
        <f t="array" ref="H72">IF(LEN(E72)=0,"",SUM(IF(OR(E72={"SRO"}),1,E72),IF(F72="Yes",1,0),IF(G72="Yes",1,0)))</f>
        <v/>
      </c>
      <c r="I72" s="151"/>
      <c r="J72" s="87" t="str">
        <f t="shared" si="2"/>
        <v/>
      </c>
      <c r="K72" s="149"/>
      <c r="L72" s="12"/>
      <c r="M72" s="13">
        <v>0</v>
      </c>
      <c r="N72" s="170"/>
      <c r="O72" s="23"/>
      <c r="P72" s="12"/>
      <c r="Q72" s="13">
        <v>0</v>
      </c>
      <c r="R72" s="14"/>
      <c r="S72" s="84"/>
      <c r="T72" s="84"/>
      <c r="U72" s="192"/>
    </row>
    <row r="73" spans="1:21" ht="15.75" x14ac:dyDescent="0.25">
      <c r="A73" s="10"/>
      <c r="B73" s="176"/>
      <c r="C73" s="176"/>
      <c r="D73" s="176"/>
      <c r="E73" s="148"/>
      <c r="F73" s="186" t="str">
        <f t="shared" si="0"/>
        <v/>
      </c>
      <c r="G73" s="186" t="str">
        <f t="shared" si="1"/>
        <v/>
      </c>
      <c r="H73" s="187" t="str" cm="1">
        <f t="array" ref="H73">IF(LEN(E73)=0,"",SUM(IF(OR(E73={"SRO"}),1,E73),IF(F73="Yes",1,0),IF(G73="Yes",1,0)))</f>
        <v/>
      </c>
      <c r="I73" s="151"/>
      <c r="J73" s="87" t="str">
        <f t="shared" si="2"/>
        <v/>
      </c>
      <c r="K73" s="149"/>
      <c r="L73" s="12"/>
      <c r="M73" s="13">
        <v>0</v>
      </c>
      <c r="N73" s="170"/>
      <c r="O73" s="23"/>
      <c r="P73" s="12"/>
      <c r="Q73" s="13">
        <v>0</v>
      </c>
      <c r="R73" s="14"/>
      <c r="S73" s="84"/>
      <c r="T73" s="84"/>
      <c r="U73" s="192"/>
    </row>
    <row r="74" spans="1:21" ht="15.75" x14ac:dyDescent="0.25">
      <c r="A74" s="10"/>
      <c r="B74" s="176"/>
      <c r="C74" s="176"/>
      <c r="D74" s="176"/>
      <c r="E74" s="148"/>
      <c r="F74" s="186" t="str">
        <f t="shared" ref="F74:F137" si="3">IF(LEN(E74)=0,"", IF(E74="SRO", "No", "Yes"))</f>
        <v/>
      </c>
      <c r="G74" s="186" t="str">
        <f t="shared" ref="G74:G137" si="4">IF(LEN(E74)=0,"", IF(E74="SRO", "No", "Yes"))</f>
        <v/>
      </c>
      <c r="H74" s="187" t="str" cm="1">
        <f t="array" ref="H74">IF(LEN(E74)=0,"",SUM(IF(OR(E74={"SRO"}),1,E74),IF(F74="Yes",1,0),IF(G74="Yes",1,0)))</f>
        <v/>
      </c>
      <c r="I74" s="151"/>
      <c r="J74" s="87" t="str">
        <f t="shared" ref="J74:J137" si="5">IF(LEN(I74)=0,"", E74 &amp; " BR, " &amp; IF(I74="A single family home", "Section C", IF(OR(I74="In a building with 2 units", I74="In a building with 3 or 4 units"), "Section A", IF(I74="In a building with 5 or more units", "Section B", ""))))</f>
        <v/>
      </c>
      <c r="K74" s="149"/>
      <c r="L74" s="12"/>
      <c r="M74" s="13">
        <v>0</v>
      </c>
      <c r="N74" s="170"/>
      <c r="O74" s="23"/>
      <c r="P74" s="12"/>
      <c r="Q74" s="13">
        <v>0</v>
      </c>
      <c r="R74" s="14"/>
      <c r="S74" s="84"/>
      <c r="T74" s="84"/>
      <c r="U74" s="192"/>
    </row>
    <row r="75" spans="1:21" ht="15.75" x14ac:dyDescent="0.25">
      <c r="A75" s="10"/>
      <c r="B75" s="176"/>
      <c r="C75" s="176"/>
      <c r="D75" s="176"/>
      <c r="E75" s="148"/>
      <c r="F75" s="186" t="str">
        <f t="shared" si="3"/>
        <v/>
      </c>
      <c r="G75" s="186" t="str">
        <f t="shared" si="4"/>
        <v/>
      </c>
      <c r="H75" s="187" t="str" cm="1">
        <f t="array" ref="H75">IF(LEN(E75)=0,"",SUM(IF(OR(E75={"SRO"}),1,E75),IF(F75="Yes",1,0),IF(G75="Yes",1,0)))</f>
        <v/>
      </c>
      <c r="I75" s="151"/>
      <c r="J75" s="87" t="str">
        <f t="shared" si="5"/>
        <v/>
      </c>
      <c r="K75" s="149"/>
      <c r="L75" s="12"/>
      <c r="M75" s="13">
        <v>0</v>
      </c>
      <c r="N75" s="170"/>
      <c r="O75" s="23"/>
      <c r="P75" s="12"/>
      <c r="Q75" s="13">
        <v>0</v>
      </c>
      <c r="R75" s="14"/>
      <c r="S75" s="84"/>
      <c r="T75" s="84"/>
      <c r="U75" s="192"/>
    </row>
    <row r="76" spans="1:21" ht="15.75" x14ac:dyDescent="0.25">
      <c r="A76" s="10"/>
      <c r="B76" s="176"/>
      <c r="C76" s="176"/>
      <c r="D76" s="176"/>
      <c r="E76" s="148"/>
      <c r="F76" s="186" t="str">
        <f t="shared" si="3"/>
        <v/>
      </c>
      <c r="G76" s="186" t="str">
        <f t="shared" si="4"/>
        <v/>
      </c>
      <c r="H76" s="187" t="str" cm="1">
        <f t="array" ref="H76">IF(LEN(E76)=0,"",SUM(IF(OR(E76={"SRO"}),1,E76),IF(F76="Yes",1,0),IF(G76="Yes",1,0)))</f>
        <v/>
      </c>
      <c r="I76" s="151"/>
      <c r="J76" s="87" t="str">
        <f t="shared" si="5"/>
        <v/>
      </c>
      <c r="K76" s="149"/>
      <c r="L76" s="12"/>
      <c r="M76" s="13">
        <v>0</v>
      </c>
      <c r="N76" s="170"/>
      <c r="O76" s="23"/>
      <c r="P76" s="12"/>
      <c r="Q76" s="13">
        <v>0</v>
      </c>
      <c r="R76" s="14"/>
      <c r="S76" s="84"/>
      <c r="T76" s="84"/>
      <c r="U76" s="192"/>
    </row>
    <row r="77" spans="1:21" ht="15.75" x14ac:dyDescent="0.25">
      <c r="A77" s="10"/>
      <c r="B77" s="176"/>
      <c r="C77" s="176"/>
      <c r="D77" s="176"/>
      <c r="E77" s="148"/>
      <c r="F77" s="186" t="str">
        <f t="shared" si="3"/>
        <v/>
      </c>
      <c r="G77" s="186" t="str">
        <f t="shared" si="4"/>
        <v/>
      </c>
      <c r="H77" s="187" t="str" cm="1">
        <f t="array" ref="H77">IF(LEN(E77)=0,"",SUM(IF(OR(E77={"SRO"}),1,E77),IF(F77="Yes",1,0),IF(G77="Yes",1,0)))</f>
        <v/>
      </c>
      <c r="I77" s="151"/>
      <c r="J77" s="87" t="str">
        <f t="shared" si="5"/>
        <v/>
      </c>
      <c r="K77" s="149"/>
      <c r="L77" s="12"/>
      <c r="M77" s="13">
        <v>0</v>
      </c>
      <c r="N77" s="170"/>
      <c r="O77" s="23"/>
      <c r="P77" s="12"/>
      <c r="Q77" s="13">
        <v>0</v>
      </c>
      <c r="R77" s="14"/>
      <c r="S77" s="84"/>
      <c r="T77" s="84"/>
      <c r="U77" s="192"/>
    </row>
    <row r="78" spans="1:21" ht="15.75" x14ac:dyDescent="0.25">
      <c r="A78" s="10"/>
      <c r="B78" s="176"/>
      <c r="C78" s="176"/>
      <c r="D78" s="176"/>
      <c r="E78" s="148"/>
      <c r="F78" s="186" t="str">
        <f t="shared" si="3"/>
        <v/>
      </c>
      <c r="G78" s="186" t="str">
        <f t="shared" si="4"/>
        <v/>
      </c>
      <c r="H78" s="187" t="str" cm="1">
        <f t="array" ref="H78">IF(LEN(E78)=0,"",SUM(IF(OR(E78={"SRO"}),1,E78),IF(F78="Yes",1,0),IF(G78="Yes",1,0)))</f>
        <v/>
      </c>
      <c r="I78" s="151"/>
      <c r="J78" s="87" t="str">
        <f t="shared" si="5"/>
        <v/>
      </c>
      <c r="K78" s="149"/>
      <c r="L78" s="12"/>
      <c r="M78" s="13">
        <v>0</v>
      </c>
      <c r="N78" s="170"/>
      <c r="O78" s="23"/>
      <c r="P78" s="12"/>
      <c r="Q78" s="13">
        <v>0</v>
      </c>
      <c r="R78" s="14"/>
      <c r="S78" s="84"/>
      <c r="T78" s="84"/>
      <c r="U78" s="192"/>
    </row>
    <row r="79" spans="1:21" ht="15.75" x14ac:dyDescent="0.25">
      <c r="A79" s="10"/>
      <c r="B79" s="176"/>
      <c r="C79" s="176"/>
      <c r="D79" s="176"/>
      <c r="E79" s="148"/>
      <c r="F79" s="186" t="str">
        <f t="shared" si="3"/>
        <v/>
      </c>
      <c r="G79" s="186" t="str">
        <f t="shared" si="4"/>
        <v/>
      </c>
      <c r="H79" s="187" t="str" cm="1">
        <f t="array" ref="H79">IF(LEN(E79)=0,"",SUM(IF(OR(E79={"SRO"}),1,E79),IF(F79="Yes",1,0),IF(G79="Yes",1,0)))</f>
        <v/>
      </c>
      <c r="I79" s="151"/>
      <c r="J79" s="87" t="str">
        <f t="shared" si="5"/>
        <v/>
      </c>
      <c r="K79" s="149"/>
      <c r="L79" s="12"/>
      <c r="M79" s="13">
        <v>0</v>
      </c>
      <c r="N79" s="170"/>
      <c r="O79" s="23"/>
      <c r="P79" s="12"/>
      <c r="Q79" s="13">
        <v>0</v>
      </c>
      <c r="R79" s="14"/>
      <c r="S79" s="84"/>
      <c r="T79" s="84"/>
      <c r="U79" s="192"/>
    </row>
    <row r="80" spans="1:21" ht="15.75" x14ac:dyDescent="0.25">
      <c r="A80" s="10"/>
      <c r="B80" s="176"/>
      <c r="C80" s="176"/>
      <c r="D80" s="176"/>
      <c r="E80" s="148"/>
      <c r="F80" s="186" t="str">
        <f t="shared" si="3"/>
        <v/>
      </c>
      <c r="G80" s="186" t="str">
        <f t="shared" si="4"/>
        <v/>
      </c>
      <c r="H80" s="187" t="str" cm="1">
        <f t="array" ref="H80">IF(LEN(E80)=0,"",SUM(IF(OR(E80={"SRO"}),1,E80),IF(F80="Yes",1,0),IF(G80="Yes",1,0)))</f>
        <v/>
      </c>
      <c r="I80" s="151"/>
      <c r="J80" s="87" t="str">
        <f t="shared" si="5"/>
        <v/>
      </c>
      <c r="K80" s="149"/>
      <c r="L80" s="12"/>
      <c r="M80" s="13">
        <v>0</v>
      </c>
      <c r="N80" s="170"/>
      <c r="O80" s="23"/>
      <c r="P80" s="12"/>
      <c r="Q80" s="13">
        <v>0</v>
      </c>
      <c r="R80" s="14"/>
      <c r="S80" s="84"/>
      <c r="T80" s="84"/>
      <c r="U80" s="192"/>
    </row>
    <row r="81" spans="1:21" ht="15.75" x14ac:dyDescent="0.25">
      <c r="A81" s="10"/>
      <c r="B81" s="176"/>
      <c r="C81" s="176"/>
      <c r="D81" s="176"/>
      <c r="E81" s="148"/>
      <c r="F81" s="186" t="str">
        <f t="shared" si="3"/>
        <v/>
      </c>
      <c r="G81" s="186" t="str">
        <f t="shared" si="4"/>
        <v/>
      </c>
      <c r="H81" s="187" t="str" cm="1">
        <f t="array" ref="H81">IF(LEN(E81)=0,"",SUM(IF(OR(E81={"SRO"}),1,E81),IF(F81="Yes",1,0),IF(G81="Yes",1,0)))</f>
        <v/>
      </c>
      <c r="I81" s="151"/>
      <c r="J81" s="87" t="str">
        <f t="shared" si="5"/>
        <v/>
      </c>
      <c r="K81" s="149"/>
      <c r="L81" s="12"/>
      <c r="M81" s="13">
        <v>0</v>
      </c>
      <c r="N81" s="170"/>
      <c r="O81" s="23"/>
      <c r="P81" s="12"/>
      <c r="Q81" s="13">
        <v>0</v>
      </c>
      <c r="R81" s="14"/>
      <c r="S81" s="84"/>
      <c r="T81" s="84"/>
      <c r="U81" s="192"/>
    </row>
    <row r="82" spans="1:21" ht="15.75" x14ac:dyDescent="0.25">
      <c r="A82" s="10"/>
      <c r="B82" s="176"/>
      <c r="C82" s="176"/>
      <c r="D82" s="176"/>
      <c r="E82" s="148"/>
      <c r="F82" s="186" t="str">
        <f t="shared" si="3"/>
        <v/>
      </c>
      <c r="G82" s="186" t="str">
        <f t="shared" si="4"/>
        <v/>
      </c>
      <c r="H82" s="187" t="str" cm="1">
        <f t="array" ref="H82">IF(LEN(E82)=0,"",SUM(IF(OR(E82={"SRO"}),1,E82),IF(F82="Yes",1,0),IF(G82="Yes",1,0)))</f>
        <v/>
      </c>
      <c r="I82" s="151"/>
      <c r="J82" s="87" t="str">
        <f t="shared" si="5"/>
        <v/>
      </c>
      <c r="K82" s="149"/>
      <c r="L82" s="12"/>
      <c r="M82" s="13">
        <v>0</v>
      </c>
      <c r="N82" s="170"/>
      <c r="O82" s="23"/>
      <c r="P82" s="12"/>
      <c r="Q82" s="13">
        <v>0</v>
      </c>
      <c r="R82" s="14"/>
      <c r="S82" s="84"/>
      <c r="T82" s="84"/>
      <c r="U82" s="192"/>
    </row>
    <row r="83" spans="1:21" ht="15.75" x14ac:dyDescent="0.25">
      <c r="A83" s="10"/>
      <c r="B83" s="176"/>
      <c r="C83" s="176"/>
      <c r="D83" s="176"/>
      <c r="E83" s="148"/>
      <c r="F83" s="186" t="str">
        <f t="shared" si="3"/>
        <v/>
      </c>
      <c r="G83" s="186" t="str">
        <f t="shared" si="4"/>
        <v/>
      </c>
      <c r="H83" s="187" t="str" cm="1">
        <f t="array" ref="H83">IF(LEN(E83)=0,"",SUM(IF(OR(E83={"SRO"}),1,E83),IF(F83="Yes",1,0),IF(G83="Yes",1,0)))</f>
        <v/>
      </c>
      <c r="I83" s="151"/>
      <c r="J83" s="87" t="str">
        <f t="shared" si="5"/>
        <v/>
      </c>
      <c r="K83" s="149"/>
      <c r="L83" s="12"/>
      <c r="M83" s="13">
        <v>0</v>
      </c>
      <c r="N83" s="170"/>
      <c r="O83" s="23"/>
      <c r="P83" s="12"/>
      <c r="Q83" s="13">
        <v>0</v>
      </c>
      <c r="R83" s="14"/>
      <c r="S83" s="84"/>
      <c r="T83" s="84"/>
      <c r="U83" s="192"/>
    </row>
    <row r="84" spans="1:21" ht="15.75" x14ac:dyDescent="0.25">
      <c r="A84" s="10"/>
      <c r="B84" s="176"/>
      <c r="C84" s="176"/>
      <c r="D84" s="176"/>
      <c r="E84" s="148"/>
      <c r="F84" s="186" t="str">
        <f t="shared" si="3"/>
        <v/>
      </c>
      <c r="G84" s="186" t="str">
        <f t="shared" si="4"/>
        <v/>
      </c>
      <c r="H84" s="187" t="str" cm="1">
        <f t="array" ref="H84">IF(LEN(E84)=0,"",SUM(IF(OR(E84={"SRO"}),1,E84),IF(F84="Yes",1,0),IF(G84="Yes",1,0)))</f>
        <v/>
      </c>
      <c r="I84" s="151"/>
      <c r="J84" s="87" t="str">
        <f t="shared" si="5"/>
        <v/>
      </c>
      <c r="K84" s="149"/>
      <c r="L84" s="12"/>
      <c r="M84" s="13">
        <v>0</v>
      </c>
      <c r="N84" s="170"/>
      <c r="O84" s="23"/>
      <c r="P84" s="12"/>
      <c r="Q84" s="13">
        <v>0</v>
      </c>
      <c r="R84" s="14"/>
      <c r="S84" s="84"/>
      <c r="T84" s="84"/>
      <c r="U84" s="192"/>
    </row>
    <row r="85" spans="1:21" ht="15.75" x14ac:dyDescent="0.25">
      <c r="A85" s="10"/>
      <c r="B85" s="176"/>
      <c r="C85" s="176"/>
      <c r="D85" s="176"/>
      <c r="E85" s="148"/>
      <c r="F85" s="186" t="str">
        <f t="shared" si="3"/>
        <v/>
      </c>
      <c r="G85" s="186" t="str">
        <f t="shared" si="4"/>
        <v/>
      </c>
      <c r="H85" s="187" t="str" cm="1">
        <f t="array" ref="H85">IF(LEN(E85)=0,"",SUM(IF(OR(E85={"SRO"}),1,E85),IF(F85="Yes",1,0),IF(G85="Yes",1,0)))</f>
        <v/>
      </c>
      <c r="I85" s="151"/>
      <c r="J85" s="87" t="str">
        <f t="shared" si="5"/>
        <v/>
      </c>
      <c r="K85" s="149"/>
      <c r="L85" s="12"/>
      <c r="M85" s="13">
        <v>0</v>
      </c>
      <c r="N85" s="170"/>
      <c r="O85" s="23"/>
      <c r="P85" s="12"/>
      <c r="Q85" s="13">
        <v>0</v>
      </c>
      <c r="R85" s="14"/>
      <c r="S85" s="84"/>
      <c r="T85" s="84"/>
      <c r="U85" s="192"/>
    </row>
    <row r="86" spans="1:21" ht="15.75" x14ac:dyDescent="0.25">
      <c r="A86" s="10"/>
      <c r="B86" s="176"/>
      <c r="C86" s="176"/>
      <c r="D86" s="176"/>
      <c r="E86" s="148"/>
      <c r="F86" s="186" t="str">
        <f t="shared" si="3"/>
        <v/>
      </c>
      <c r="G86" s="186" t="str">
        <f t="shared" si="4"/>
        <v/>
      </c>
      <c r="H86" s="187" t="str" cm="1">
        <f t="array" ref="H86">IF(LEN(E86)=0,"",SUM(IF(OR(E86={"SRO"}),1,E86),IF(F86="Yes",1,0),IF(G86="Yes",1,0)))</f>
        <v/>
      </c>
      <c r="I86" s="151"/>
      <c r="J86" s="87" t="str">
        <f t="shared" si="5"/>
        <v/>
      </c>
      <c r="K86" s="149"/>
      <c r="L86" s="12"/>
      <c r="M86" s="13">
        <v>0</v>
      </c>
      <c r="N86" s="170"/>
      <c r="O86" s="23"/>
      <c r="P86" s="12"/>
      <c r="Q86" s="13">
        <v>0</v>
      </c>
      <c r="R86" s="14"/>
      <c r="S86" s="84"/>
      <c r="T86" s="84"/>
      <c r="U86" s="192"/>
    </row>
    <row r="87" spans="1:21" ht="15.75" x14ac:dyDescent="0.25">
      <c r="A87" s="10"/>
      <c r="B87" s="176"/>
      <c r="C87" s="176"/>
      <c r="D87" s="176"/>
      <c r="E87" s="148"/>
      <c r="F87" s="186" t="str">
        <f t="shared" si="3"/>
        <v/>
      </c>
      <c r="G87" s="186" t="str">
        <f t="shared" si="4"/>
        <v/>
      </c>
      <c r="H87" s="187" t="str" cm="1">
        <f t="array" ref="H87">IF(LEN(E87)=0,"",SUM(IF(OR(E87={"SRO"}),1,E87),IF(F87="Yes",1,0),IF(G87="Yes",1,0)))</f>
        <v/>
      </c>
      <c r="I87" s="151"/>
      <c r="J87" s="87" t="str">
        <f t="shared" si="5"/>
        <v/>
      </c>
      <c r="K87" s="149"/>
      <c r="L87" s="12"/>
      <c r="M87" s="13">
        <v>0</v>
      </c>
      <c r="N87" s="170"/>
      <c r="O87" s="23"/>
      <c r="P87" s="12"/>
      <c r="Q87" s="13">
        <v>0</v>
      </c>
      <c r="R87" s="14"/>
      <c r="S87" s="84"/>
      <c r="T87" s="84"/>
      <c r="U87" s="192"/>
    </row>
    <row r="88" spans="1:21" ht="15.75" x14ac:dyDescent="0.25">
      <c r="A88" s="10"/>
      <c r="B88" s="176"/>
      <c r="C88" s="176"/>
      <c r="D88" s="176"/>
      <c r="E88" s="148"/>
      <c r="F88" s="186" t="str">
        <f t="shared" si="3"/>
        <v/>
      </c>
      <c r="G88" s="186" t="str">
        <f t="shared" si="4"/>
        <v/>
      </c>
      <c r="H88" s="187" t="str" cm="1">
        <f t="array" ref="H88">IF(LEN(E88)=0,"",SUM(IF(OR(E88={"SRO"}),1,E88),IF(F88="Yes",1,0),IF(G88="Yes",1,0)))</f>
        <v/>
      </c>
      <c r="I88" s="151"/>
      <c r="J88" s="87" t="str">
        <f t="shared" si="5"/>
        <v/>
      </c>
      <c r="K88" s="149"/>
      <c r="L88" s="12"/>
      <c r="M88" s="13">
        <v>0</v>
      </c>
      <c r="N88" s="170"/>
      <c r="O88" s="23"/>
      <c r="P88" s="12"/>
      <c r="Q88" s="13">
        <v>0</v>
      </c>
      <c r="R88" s="14"/>
      <c r="S88" s="84"/>
      <c r="T88" s="84"/>
      <c r="U88" s="192"/>
    </row>
    <row r="89" spans="1:21" ht="15.75" x14ac:dyDescent="0.25">
      <c r="A89" s="10"/>
      <c r="B89" s="176"/>
      <c r="C89" s="176"/>
      <c r="D89" s="176"/>
      <c r="E89" s="148"/>
      <c r="F89" s="186" t="str">
        <f t="shared" si="3"/>
        <v/>
      </c>
      <c r="G89" s="186" t="str">
        <f t="shared" si="4"/>
        <v/>
      </c>
      <c r="H89" s="187" t="str" cm="1">
        <f t="array" ref="H89">IF(LEN(E89)=0,"",SUM(IF(OR(E89={"SRO"}),1,E89),IF(F89="Yes",1,0),IF(G89="Yes",1,0)))</f>
        <v/>
      </c>
      <c r="I89" s="151"/>
      <c r="J89" s="87" t="str">
        <f t="shared" si="5"/>
        <v/>
      </c>
      <c r="K89" s="149"/>
      <c r="L89" s="12"/>
      <c r="M89" s="13">
        <v>0</v>
      </c>
      <c r="N89" s="170"/>
      <c r="O89" s="23"/>
      <c r="P89" s="12"/>
      <c r="Q89" s="13">
        <v>0</v>
      </c>
      <c r="R89" s="14"/>
      <c r="S89" s="84"/>
      <c r="T89" s="84"/>
      <c r="U89" s="192"/>
    </row>
    <row r="90" spans="1:21" ht="15.75" x14ac:dyDescent="0.25">
      <c r="A90" s="10"/>
      <c r="B90" s="176"/>
      <c r="C90" s="176"/>
      <c r="D90" s="176"/>
      <c r="E90" s="148"/>
      <c r="F90" s="186" t="str">
        <f t="shared" si="3"/>
        <v/>
      </c>
      <c r="G90" s="186" t="str">
        <f t="shared" si="4"/>
        <v/>
      </c>
      <c r="H90" s="187" t="str" cm="1">
        <f t="array" ref="H90">IF(LEN(E90)=0,"",SUM(IF(OR(E90={"SRO"}),1,E90),IF(F90="Yes",1,0),IF(G90="Yes",1,0)))</f>
        <v/>
      </c>
      <c r="I90" s="151"/>
      <c r="J90" s="87" t="str">
        <f t="shared" si="5"/>
        <v/>
      </c>
      <c r="K90" s="149"/>
      <c r="L90" s="12"/>
      <c r="M90" s="13">
        <v>0</v>
      </c>
      <c r="N90" s="170"/>
      <c r="O90" s="23"/>
      <c r="P90" s="12"/>
      <c r="Q90" s="13">
        <v>0</v>
      </c>
      <c r="R90" s="14"/>
      <c r="S90" s="84"/>
      <c r="T90" s="84"/>
      <c r="U90" s="192"/>
    </row>
    <row r="91" spans="1:21" ht="15.75" x14ac:dyDescent="0.25">
      <c r="A91" s="10"/>
      <c r="B91" s="176"/>
      <c r="C91" s="176"/>
      <c r="D91" s="176"/>
      <c r="E91" s="148"/>
      <c r="F91" s="186" t="str">
        <f t="shared" si="3"/>
        <v/>
      </c>
      <c r="G91" s="186" t="str">
        <f t="shared" si="4"/>
        <v/>
      </c>
      <c r="H91" s="187" t="str" cm="1">
        <f t="array" ref="H91">IF(LEN(E91)=0,"",SUM(IF(OR(E91={"SRO"}),1,E91),IF(F91="Yes",1,0),IF(G91="Yes",1,0)))</f>
        <v/>
      </c>
      <c r="I91" s="151"/>
      <c r="J91" s="87" t="str">
        <f t="shared" si="5"/>
        <v/>
      </c>
      <c r="K91" s="149"/>
      <c r="L91" s="12"/>
      <c r="M91" s="13">
        <v>0</v>
      </c>
      <c r="N91" s="170"/>
      <c r="O91" s="23"/>
      <c r="P91" s="12"/>
      <c r="Q91" s="13">
        <v>0</v>
      </c>
      <c r="R91" s="14"/>
      <c r="S91" s="84"/>
      <c r="T91" s="84"/>
      <c r="U91" s="192"/>
    </row>
    <row r="92" spans="1:21" ht="15.75" x14ac:dyDescent="0.25">
      <c r="A92" s="10"/>
      <c r="B92" s="176"/>
      <c r="C92" s="176"/>
      <c r="D92" s="176"/>
      <c r="E92" s="148"/>
      <c r="F92" s="186" t="str">
        <f t="shared" si="3"/>
        <v/>
      </c>
      <c r="G92" s="186" t="str">
        <f t="shared" si="4"/>
        <v/>
      </c>
      <c r="H92" s="187" t="str" cm="1">
        <f t="array" ref="H92">IF(LEN(E92)=0,"",SUM(IF(OR(E92={"SRO"}),1,E92),IF(F92="Yes",1,0),IF(G92="Yes",1,0)))</f>
        <v/>
      </c>
      <c r="I92" s="151"/>
      <c r="J92" s="87" t="str">
        <f t="shared" si="5"/>
        <v/>
      </c>
      <c r="K92" s="149"/>
      <c r="L92" s="12"/>
      <c r="M92" s="13">
        <v>0</v>
      </c>
      <c r="N92" s="170"/>
      <c r="O92" s="23"/>
      <c r="P92" s="12"/>
      <c r="Q92" s="13">
        <v>0</v>
      </c>
      <c r="R92" s="14"/>
      <c r="S92" s="84"/>
      <c r="T92" s="84"/>
      <c r="U92" s="192"/>
    </row>
    <row r="93" spans="1:21" ht="15.75" x14ac:dyDescent="0.25">
      <c r="A93" s="10"/>
      <c r="B93" s="176"/>
      <c r="C93" s="176"/>
      <c r="D93" s="176"/>
      <c r="E93" s="148"/>
      <c r="F93" s="186" t="str">
        <f t="shared" si="3"/>
        <v/>
      </c>
      <c r="G93" s="186" t="str">
        <f t="shared" si="4"/>
        <v/>
      </c>
      <c r="H93" s="187" t="str" cm="1">
        <f t="array" ref="H93">IF(LEN(E93)=0,"",SUM(IF(OR(E93={"SRO"}),1,E93),IF(F93="Yes",1,0),IF(G93="Yes",1,0)))</f>
        <v/>
      </c>
      <c r="I93" s="151"/>
      <c r="J93" s="87" t="str">
        <f t="shared" si="5"/>
        <v/>
      </c>
      <c r="K93" s="149"/>
      <c r="L93" s="12"/>
      <c r="M93" s="13">
        <v>0</v>
      </c>
      <c r="N93" s="170"/>
      <c r="O93" s="23"/>
      <c r="P93" s="12"/>
      <c r="Q93" s="13">
        <v>0</v>
      </c>
      <c r="R93" s="14"/>
      <c r="S93" s="84"/>
      <c r="T93" s="84"/>
      <c r="U93" s="192"/>
    </row>
    <row r="94" spans="1:21" ht="15.75" x14ac:dyDescent="0.25">
      <c r="A94" s="10"/>
      <c r="B94" s="176"/>
      <c r="C94" s="176"/>
      <c r="D94" s="176"/>
      <c r="E94" s="148"/>
      <c r="F94" s="186" t="str">
        <f t="shared" si="3"/>
        <v/>
      </c>
      <c r="G94" s="186" t="str">
        <f t="shared" si="4"/>
        <v/>
      </c>
      <c r="H94" s="187" t="str" cm="1">
        <f t="array" ref="H94">IF(LEN(E94)=0,"",SUM(IF(OR(E94={"SRO"}),1,E94),IF(F94="Yes",1,0),IF(G94="Yes",1,0)))</f>
        <v/>
      </c>
      <c r="I94" s="151"/>
      <c r="J94" s="87" t="str">
        <f t="shared" si="5"/>
        <v/>
      </c>
      <c r="K94" s="149"/>
      <c r="L94" s="12"/>
      <c r="M94" s="13">
        <v>0</v>
      </c>
      <c r="N94" s="170"/>
      <c r="O94" s="23"/>
      <c r="P94" s="12"/>
      <c r="Q94" s="13">
        <v>0</v>
      </c>
      <c r="R94" s="14"/>
      <c r="S94" s="84"/>
      <c r="T94" s="84"/>
      <c r="U94" s="192"/>
    </row>
    <row r="95" spans="1:21" ht="15.75" x14ac:dyDescent="0.25">
      <c r="A95" s="10"/>
      <c r="B95" s="176"/>
      <c r="C95" s="176"/>
      <c r="D95" s="176"/>
      <c r="E95" s="148"/>
      <c r="F95" s="186" t="str">
        <f t="shared" si="3"/>
        <v/>
      </c>
      <c r="G95" s="186" t="str">
        <f t="shared" si="4"/>
        <v/>
      </c>
      <c r="H95" s="187" t="str" cm="1">
        <f t="array" ref="H95">IF(LEN(E95)=0,"",SUM(IF(OR(E95={"SRO"}),1,E95),IF(F95="Yes",1,0),IF(G95="Yes",1,0)))</f>
        <v/>
      </c>
      <c r="I95" s="151"/>
      <c r="J95" s="87" t="str">
        <f t="shared" si="5"/>
        <v/>
      </c>
      <c r="K95" s="149"/>
      <c r="L95" s="12"/>
      <c r="M95" s="13">
        <v>0</v>
      </c>
      <c r="N95" s="170"/>
      <c r="O95" s="23"/>
      <c r="P95" s="12"/>
      <c r="Q95" s="13">
        <v>0</v>
      </c>
      <c r="R95" s="14"/>
      <c r="S95" s="84"/>
      <c r="T95" s="84"/>
      <c r="U95" s="192"/>
    </row>
    <row r="96" spans="1:21" ht="15.75" x14ac:dyDescent="0.25">
      <c r="A96" s="10"/>
      <c r="B96" s="176"/>
      <c r="C96" s="176"/>
      <c r="D96" s="176"/>
      <c r="E96" s="148"/>
      <c r="F96" s="186" t="str">
        <f t="shared" si="3"/>
        <v/>
      </c>
      <c r="G96" s="186" t="str">
        <f t="shared" si="4"/>
        <v/>
      </c>
      <c r="H96" s="187" t="str" cm="1">
        <f t="array" ref="H96">IF(LEN(E96)=0,"",SUM(IF(OR(E96={"SRO"}),1,E96),IF(F96="Yes",1,0),IF(G96="Yes",1,0)))</f>
        <v/>
      </c>
      <c r="I96" s="151"/>
      <c r="J96" s="87" t="str">
        <f t="shared" si="5"/>
        <v/>
      </c>
      <c r="K96" s="149"/>
      <c r="L96" s="12"/>
      <c r="M96" s="13">
        <v>0</v>
      </c>
      <c r="N96" s="170"/>
      <c r="O96" s="23"/>
      <c r="P96" s="12"/>
      <c r="Q96" s="13">
        <v>0</v>
      </c>
      <c r="R96" s="14"/>
      <c r="S96" s="84"/>
      <c r="T96" s="84"/>
      <c r="U96" s="192"/>
    </row>
    <row r="97" spans="1:21" ht="15.75" x14ac:dyDescent="0.25">
      <c r="A97" s="10"/>
      <c r="B97" s="176"/>
      <c r="C97" s="176"/>
      <c r="D97" s="176"/>
      <c r="E97" s="148"/>
      <c r="F97" s="186" t="str">
        <f t="shared" si="3"/>
        <v/>
      </c>
      <c r="G97" s="186" t="str">
        <f t="shared" si="4"/>
        <v/>
      </c>
      <c r="H97" s="187" t="str" cm="1">
        <f t="array" ref="H97">IF(LEN(E97)=0,"",SUM(IF(OR(E97={"SRO"}),1,E97),IF(F97="Yes",1,0),IF(G97="Yes",1,0)))</f>
        <v/>
      </c>
      <c r="I97" s="151"/>
      <c r="J97" s="87" t="str">
        <f t="shared" si="5"/>
        <v/>
      </c>
      <c r="K97" s="149"/>
      <c r="L97" s="12"/>
      <c r="M97" s="13">
        <v>0</v>
      </c>
      <c r="N97" s="170"/>
      <c r="O97" s="23"/>
      <c r="P97" s="12"/>
      <c r="Q97" s="13">
        <v>0</v>
      </c>
      <c r="R97" s="14"/>
      <c r="S97" s="84"/>
      <c r="T97" s="84"/>
      <c r="U97" s="192"/>
    </row>
    <row r="98" spans="1:21" ht="15.75" x14ac:dyDescent="0.25">
      <c r="A98" s="10"/>
      <c r="B98" s="176"/>
      <c r="C98" s="176"/>
      <c r="D98" s="176"/>
      <c r="E98" s="148"/>
      <c r="F98" s="186" t="str">
        <f t="shared" si="3"/>
        <v/>
      </c>
      <c r="G98" s="186" t="str">
        <f t="shared" si="4"/>
        <v/>
      </c>
      <c r="H98" s="187" t="str" cm="1">
        <f t="array" ref="H98">IF(LEN(E98)=0,"",SUM(IF(OR(E98={"SRO"}),1,E98),IF(F98="Yes",1,0),IF(G98="Yes",1,0)))</f>
        <v/>
      </c>
      <c r="I98" s="151"/>
      <c r="J98" s="87" t="str">
        <f t="shared" si="5"/>
        <v/>
      </c>
      <c r="K98" s="149"/>
      <c r="L98" s="12"/>
      <c r="M98" s="13">
        <v>0</v>
      </c>
      <c r="N98" s="170"/>
      <c r="O98" s="23"/>
      <c r="P98" s="12"/>
      <c r="Q98" s="13">
        <v>0</v>
      </c>
      <c r="R98" s="14"/>
      <c r="S98" s="84"/>
      <c r="T98" s="84"/>
      <c r="U98" s="192"/>
    </row>
    <row r="99" spans="1:21" ht="15.75" x14ac:dyDescent="0.25">
      <c r="A99" s="10"/>
      <c r="B99" s="176"/>
      <c r="C99" s="176"/>
      <c r="D99" s="176"/>
      <c r="E99" s="148"/>
      <c r="F99" s="186" t="str">
        <f t="shared" si="3"/>
        <v/>
      </c>
      <c r="G99" s="186" t="str">
        <f t="shared" si="4"/>
        <v/>
      </c>
      <c r="H99" s="187" t="str" cm="1">
        <f t="array" ref="H99">IF(LEN(E99)=0,"",SUM(IF(OR(E99={"SRO"}),1,E99),IF(F99="Yes",1,0),IF(G99="Yes",1,0)))</f>
        <v/>
      </c>
      <c r="I99" s="151"/>
      <c r="J99" s="87" t="str">
        <f t="shared" si="5"/>
        <v/>
      </c>
      <c r="K99" s="149"/>
      <c r="L99" s="12"/>
      <c r="M99" s="13">
        <v>0</v>
      </c>
      <c r="N99" s="170"/>
      <c r="O99" s="23"/>
      <c r="P99" s="12"/>
      <c r="Q99" s="13">
        <v>0</v>
      </c>
      <c r="R99" s="14"/>
      <c r="S99" s="84"/>
      <c r="T99" s="84"/>
      <c r="U99" s="192"/>
    </row>
    <row r="100" spans="1:21" ht="15.75" x14ac:dyDescent="0.25">
      <c r="A100" s="10"/>
      <c r="B100" s="176"/>
      <c r="C100" s="176"/>
      <c r="D100" s="176"/>
      <c r="E100" s="148"/>
      <c r="F100" s="186" t="str">
        <f t="shared" si="3"/>
        <v/>
      </c>
      <c r="G100" s="186" t="str">
        <f t="shared" si="4"/>
        <v/>
      </c>
      <c r="H100" s="187" t="str" cm="1">
        <f t="array" ref="H100">IF(LEN(E100)=0,"",SUM(IF(OR(E100={"SRO"}),1,E100),IF(F100="Yes",1,0),IF(G100="Yes",1,0)))</f>
        <v/>
      </c>
      <c r="I100" s="151"/>
      <c r="J100" s="87" t="str">
        <f t="shared" si="5"/>
        <v/>
      </c>
      <c r="K100" s="149"/>
      <c r="L100" s="12"/>
      <c r="M100" s="13">
        <v>0</v>
      </c>
      <c r="N100" s="170"/>
      <c r="O100" s="23"/>
      <c r="P100" s="12"/>
      <c r="Q100" s="13">
        <v>0</v>
      </c>
      <c r="R100" s="14"/>
      <c r="S100" s="84"/>
      <c r="T100" s="84"/>
      <c r="U100" s="192"/>
    </row>
    <row r="101" spans="1:21" ht="15.75" x14ac:dyDescent="0.25">
      <c r="A101" s="10"/>
      <c r="B101" s="176"/>
      <c r="C101" s="176"/>
      <c r="D101" s="176"/>
      <c r="E101" s="148"/>
      <c r="F101" s="186" t="str">
        <f t="shared" si="3"/>
        <v/>
      </c>
      <c r="G101" s="186" t="str">
        <f t="shared" si="4"/>
        <v/>
      </c>
      <c r="H101" s="187" t="str" cm="1">
        <f t="array" ref="H101">IF(LEN(E101)=0,"",SUM(IF(OR(E101={"SRO"}),1,E101),IF(F101="Yes",1,0),IF(G101="Yes",1,0)))</f>
        <v/>
      </c>
      <c r="I101" s="151"/>
      <c r="J101" s="87" t="str">
        <f t="shared" si="5"/>
        <v/>
      </c>
      <c r="K101" s="149"/>
      <c r="L101" s="12"/>
      <c r="M101" s="13">
        <v>0</v>
      </c>
      <c r="N101" s="170"/>
      <c r="O101" s="23"/>
      <c r="P101" s="12"/>
      <c r="Q101" s="13">
        <v>0</v>
      </c>
      <c r="R101" s="14"/>
      <c r="S101" s="84"/>
      <c r="T101" s="84"/>
      <c r="U101" s="192"/>
    </row>
    <row r="102" spans="1:21" ht="15.75" x14ac:dyDescent="0.25">
      <c r="A102" s="10"/>
      <c r="B102" s="176"/>
      <c r="C102" s="176"/>
      <c r="D102" s="176"/>
      <c r="E102" s="148"/>
      <c r="F102" s="186" t="str">
        <f t="shared" si="3"/>
        <v/>
      </c>
      <c r="G102" s="186" t="str">
        <f t="shared" si="4"/>
        <v/>
      </c>
      <c r="H102" s="187" t="str" cm="1">
        <f t="array" ref="H102">IF(LEN(E102)=0,"",SUM(IF(OR(E102={"SRO"}),1,E102),IF(F102="Yes",1,0),IF(G102="Yes",1,0)))</f>
        <v/>
      </c>
      <c r="I102" s="151"/>
      <c r="J102" s="87" t="str">
        <f t="shared" si="5"/>
        <v/>
      </c>
      <c r="K102" s="149"/>
      <c r="L102" s="12"/>
      <c r="M102" s="13">
        <v>0</v>
      </c>
      <c r="N102" s="170"/>
      <c r="O102" s="23"/>
      <c r="P102" s="12"/>
      <c r="Q102" s="13">
        <v>0</v>
      </c>
      <c r="R102" s="14"/>
      <c r="S102" s="84"/>
      <c r="T102" s="84"/>
      <c r="U102" s="192"/>
    </row>
    <row r="103" spans="1:21" ht="15.75" x14ac:dyDescent="0.25">
      <c r="A103" s="10"/>
      <c r="B103" s="176"/>
      <c r="C103" s="176"/>
      <c r="D103" s="176"/>
      <c r="E103" s="148"/>
      <c r="F103" s="186" t="str">
        <f t="shared" si="3"/>
        <v/>
      </c>
      <c r="G103" s="186" t="str">
        <f t="shared" si="4"/>
        <v/>
      </c>
      <c r="H103" s="187" t="str" cm="1">
        <f t="array" ref="H103">IF(LEN(E103)=0,"",SUM(IF(OR(E103={"SRO"}),1,E103),IF(F103="Yes",1,0),IF(G103="Yes",1,0)))</f>
        <v/>
      </c>
      <c r="I103" s="151"/>
      <c r="J103" s="87" t="str">
        <f t="shared" si="5"/>
        <v/>
      </c>
      <c r="K103" s="149"/>
      <c r="L103" s="12"/>
      <c r="M103" s="13">
        <v>0</v>
      </c>
      <c r="N103" s="170"/>
      <c r="O103" s="23"/>
      <c r="P103" s="12"/>
      <c r="Q103" s="13">
        <v>0</v>
      </c>
      <c r="R103" s="14"/>
      <c r="S103" s="84"/>
      <c r="T103" s="84"/>
      <c r="U103" s="192"/>
    </row>
    <row r="104" spans="1:21" ht="15.75" x14ac:dyDescent="0.25">
      <c r="A104" s="10"/>
      <c r="B104" s="176"/>
      <c r="C104" s="176"/>
      <c r="D104" s="176"/>
      <c r="E104" s="148"/>
      <c r="F104" s="186" t="str">
        <f t="shared" si="3"/>
        <v/>
      </c>
      <c r="G104" s="186" t="str">
        <f t="shared" si="4"/>
        <v/>
      </c>
      <c r="H104" s="187" t="str" cm="1">
        <f t="array" ref="H104">IF(LEN(E104)=0,"",SUM(IF(OR(E104={"SRO"}),1,E104),IF(F104="Yes",1,0),IF(G104="Yes",1,0)))</f>
        <v/>
      </c>
      <c r="I104" s="151"/>
      <c r="J104" s="87" t="str">
        <f t="shared" si="5"/>
        <v/>
      </c>
      <c r="K104" s="149"/>
      <c r="L104" s="12"/>
      <c r="M104" s="13">
        <v>0</v>
      </c>
      <c r="N104" s="170"/>
      <c r="O104" s="23"/>
      <c r="P104" s="12"/>
      <c r="Q104" s="13">
        <v>0</v>
      </c>
      <c r="R104" s="14"/>
      <c r="S104" s="84"/>
      <c r="T104" s="84"/>
      <c r="U104" s="192"/>
    </row>
    <row r="105" spans="1:21" ht="15.75" x14ac:dyDescent="0.25">
      <c r="A105" s="10"/>
      <c r="B105" s="176"/>
      <c r="C105" s="176"/>
      <c r="D105" s="176"/>
      <c r="E105" s="148"/>
      <c r="F105" s="186" t="str">
        <f t="shared" si="3"/>
        <v/>
      </c>
      <c r="G105" s="186" t="str">
        <f t="shared" si="4"/>
        <v/>
      </c>
      <c r="H105" s="187" t="str" cm="1">
        <f t="array" ref="H105">IF(LEN(E105)=0,"",SUM(IF(OR(E105={"SRO"}),1,E105),IF(F105="Yes",1,0),IF(G105="Yes",1,0)))</f>
        <v/>
      </c>
      <c r="I105" s="151"/>
      <c r="J105" s="87" t="str">
        <f t="shared" si="5"/>
        <v/>
      </c>
      <c r="K105" s="149"/>
      <c r="L105" s="12"/>
      <c r="M105" s="13">
        <v>0</v>
      </c>
      <c r="N105" s="170"/>
      <c r="O105" s="23"/>
      <c r="P105" s="12"/>
      <c r="Q105" s="13">
        <v>0</v>
      </c>
      <c r="R105" s="14"/>
      <c r="S105" s="84"/>
      <c r="T105" s="84"/>
      <c r="U105" s="192"/>
    </row>
    <row r="106" spans="1:21" ht="15.75" x14ac:dyDescent="0.25">
      <c r="A106" s="10"/>
      <c r="B106" s="176"/>
      <c r="C106" s="176"/>
      <c r="D106" s="176"/>
      <c r="E106" s="148"/>
      <c r="F106" s="186" t="str">
        <f t="shared" si="3"/>
        <v/>
      </c>
      <c r="G106" s="186" t="str">
        <f t="shared" si="4"/>
        <v/>
      </c>
      <c r="H106" s="187" t="str" cm="1">
        <f t="array" ref="H106">IF(LEN(E106)=0,"",SUM(IF(OR(E106={"SRO"}),1,E106),IF(F106="Yes",1,0),IF(G106="Yes",1,0)))</f>
        <v/>
      </c>
      <c r="I106" s="151"/>
      <c r="J106" s="87" t="str">
        <f t="shared" si="5"/>
        <v/>
      </c>
      <c r="K106" s="149"/>
      <c r="L106" s="12"/>
      <c r="M106" s="13">
        <v>0</v>
      </c>
      <c r="N106" s="170"/>
      <c r="O106" s="23"/>
      <c r="P106" s="12"/>
      <c r="Q106" s="13">
        <v>0</v>
      </c>
      <c r="R106" s="14"/>
      <c r="S106" s="84"/>
      <c r="T106" s="84"/>
      <c r="U106" s="192"/>
    </row>
    <row r="107" spans="1:21" ht="15.75" x14ac:dyDescent="0.25">
      <c r="A107" s="10"/>
      <c r="B107" s="176"/>
      <c r="C107" s="176"/>
      <c r="D107" s="176"/>
      <c r="E107" s="148"/>
      <c r="F107" s="186" t="str">
        <f t="shared" si="3"/>
        <v/>
      </c>
      <c r="G107" s="186" t="str">
        <f t="shared" si="4"/>
        <v/>
      </c>
      <c r="H107" s="187" t="str" cm="1">
        <f t="array" ref="H107">IF(LEN(E107)=0,"",SUM(IF(OR(E107={"SRO"}),1,E107),IF(F107="Yes",1,0),IF(G107="Yes",1,0)))</f>
        <v/>
      </c>
      <c r="I107" s="151"/>
      <c r="J107" s="87" t="str">
        <f t="shared" si="5"/>
        <v/>
      </c>
      <c r="K107" s="149"/>
      <c r="L107" s="12"/>
      <c r="M107" s="13">
        <v>0</v>
      </c>
      <c r="N107" s="170"/>
      <c r="O107" s="23"/>
      <c r="P107" s="12"/>
      <c r="Q107" s="13">
        <v>0</v>
      </c>
      <c r="R107" s="14"/>
      <c r="S107" s="84"/>
      <c r="T107" s="84"/>
      <c r="U107" s="192"/>
    </row>
    <row r="108" spans="1:21" ht="15.75" x14ac:dyDescent="0.25">
      <c r="A108" s="10"/>
      <c r="B108" s="176"/>
      <c r="C108" s="176"/>
      <c r="D108" s="176"/>
      <c r="E108" s="148"/>
      <c r="F108" s="186" t="str">
        <f t="shared" si="3"/>
        <v/>
      </c>
      <c r="G108" s="186" t="str">
        <f t="shared" si="4"/>
        <v/>
      </c>
      <c r="H108" s="187" t="str" cm="1">
        <f t="array" ref="H108">IF(LEN(E108)=0,"",SUM(IF(OR(E108={"SRO"}),1,E108),IF(F108="Yes",1,0),IF(G108="Yes",1,0)))</f>
        <v/>
      </c>
      <c r="I108" s="151"/>
      <c r="J108" s="87" t="str">
        <f t="shared" si="5"/>
        <v/>
      </c>
      <c r="K108" s="149"/>
      <c r="L108" s="12"/>
      <c r="M108" s="13">
        <v>0</v>
      </c>
      <c r="N108" s="170"/>
      <c r="O108" s="23"/>
      <c r="P108" s="12"/>
      <c r="Q108" s="13">
        <v>0</v>
      </c>
      <c r="R108" s="14"/>
      <c r="S108" s="84"/>
      <c r="T108" s="84"/>
      <c r="U108" s="192"/>
    </row>
    <row r="109" spans="1:21" ht="15.75" x14ac:dyDescent="0.25">
      <c r="A109" s="10"/>
      <c r="B109" s="176"/>
      <c r="C109" s="176"/>
      <c r="D109" s="176"/>
      <c r="E109" s="148"/>
      <c r="F109" s="186" t="str">
        <f t="shared" si="3"/>
        <v/>
      </c>
      <c r="G109" s="186" t="str">
        <f t="shared" si="4"/>
        <v/>
      </c>
      <c r="H109" s="187" t="str" cm="1">
        <f t="array" ref="H109">IF(LEN(E109)=0,"",SUM(IF(OR(E109={"SRO"}),1,E109),IF(F109="Yes",1,0),IF(G109="Yes",1,0)))</f>
        <v/>
      </c>
      <c r="I109" s="151"/>
      <c r="J109" s="87" t="str">
        <f t="shared" si="5"/>
        <v/>
      </c>
      <c r="K109" s="149"/>
      <c r="L109" s="12"/>
      <c r="M109" s="13">
        <v>0</v>
      </c>
      <c r="N109" s="170"/>
      <c r="O109" s="23"/>
      <c r="P109" s="12"/>
      <c r="Q109" s="13">
        <v>0</v>
      </c>
      <c r="R109" s="14"/>
      <c r="S109" s="84"/>
      <c r="T109" s="84"/>
      <c r="U109" s="192"/>
    </row>
    <row r="110" spans="1:21" ht="15.75" x14ac:dyDescent="0.25">
      <c r="A110" s="10"/>
      <c r="B110" s="176"/>
      <c r="C110" s="176"/>
      <c r="D110" s="176"/>
      <c r="E110" s="148"/>
      <c r="F110" s="186" t="str">
        <f t="shared" si="3"/>
        <v/>
      </c>
      <c r="G110" s="186" t="str">
        <f t="shared" si="4"/>
        <v/>
      </c>
      <c r="H110" s="187" t="str" cm="1">
        <f t="array" ref="H110">IF(LEN(E110)=0,"",SUM(IF(OR(E110={"SRO"}),1,E110),IF(F110="Yes",1,0),IF(G110="Yes",1,0)))</f>
        <v/>
      </c>
      <c r="I110" s="151"/>
      <c r="J110" s="87" t="str">
        <f t="shared" si="5"/>
        <v/>
      </c>
      <c r="K110" s="149"/>
      <c r="L110" s="12"/>
      <c r="M110" s="13">
        <v>0</v>
      </c>
      <c r="N110" s="170"/>
      <c r="O110" s="23"/>
      <c r="P110" s="12"/>
      <c r="Q110" s="13">
        <v>0</v>
      </c>
      <c r="R110" s="14"/>
      <c r="S110" s="84"/>
      <c r="T110" s="84"/>
      <c r="U110" s="192"/>
    </row>
    <row r="111" spans="1:21" ht="15.75" x14ac:dyDescent="0.25">
      <c r="A111" s="10"/>
      <c r="B111" s="176"/>
      <c r="C111" s="176"/>
      <c r="D111" s="176"/>
      <c r="E111" s="148"/>
      <c r="F111" s="186" t="str">
        <f t="shared" si="3"/>
        <v/>
      </c>
      <c r="G111" s="186" t="str">
        <f t="shared" si="4"/>
        <v/>
      </c>
      <c r="H111" s="187" t="str" cm="1">
        <f t="array" ref="H111">IF(LEN(E111)=0,"",SUM(IF(OR(E111={"SRO"}),1,E111),IF(F111="Yes",1,0),IF(G111="Yes",1,0)))</f>
        <v/>
      </c>
      <c r="I111" s="151"/>
      <c r="J111" s="87" t="str">
        <f t="shared" si="5"/>
        <v/>
      </c>
      <c r="K111" s="149"/>
      <c r="L111" s="12"/>
      <c r="M111" s="13">
        <v>0</v>
      </c>
      <c r="N111" s="170"/>
      <c r="O111" s="23"/>
      <c r="P111" s="12"/>
      <c r="Q111" s="13">
        <v>0</v>
      </c>
      <c r="R111" s="14"/>
      <c r="S111" s="84"/>
      <c r="T111" s="84"/>
      <c r="U111" s="192"/>
    </row>
    <row r="112" spans="1:21" ht="15.75" x14ac:dyDescent="0.25">
      <c r="A112" s="10"/>
      <c r="B112" s="176"/>
      <c r="C112" s="176"/>
      <c r="D112" s="176"/>
      <c r="E112" s="148"/>
      <c r="F112" s="186" t="str">
        <f t="shared" si="3"/>
        <v/>
      </c>
      <c r="G112" s="186" t="str">
        <f t="shared" si="4"/>
        <v/>
      </c>
      <c r="H112" s="187" t="str" cm="1">
        <f t="array" ref="H112">IF(LEN(E112)=0,"",SUM(IF(OR(E112={"SRO"}),1,E112),IF(F112="Yes",1,0),IF(G112="Yes",1,0)))</f>
        <v/>
      </c>
      <c r="I112" s="151"/>
      <c r="J112" s="87" t="str">
        <f t="shared" si="5"/>
        <v/>
      </c>
      <c r="K112" s="149"/>
      <c r="L112" s="12"/>
      <c r="M112" s="13">
        <v>0</v>
      </c>
      <c r="N112" s="170"/>
      <c r="O112" s="23"/>
      <c r="P112" s="12"/>
      <c r="Q112" s="13">
        <v>0</v>
      </c>
      <c r="R112" s="14"/>
      <c r="S112" s="84"/>
      <c r="T112" s="84"/>
      <c r="U112" s="192"/>
    </row>
    <row r="113" spans="1:21" ht="15.75" x14ac:dyDescent="0.25">
      <c r="A113" s="10"/>
      <c r="B113" s="176"/>
      <c r="C113" s="176"/>
      <c r="D113" s="176"/>
      <c r="E113" s="148"/>
      <c r="F113" s="186" t="str">
        <f t="shared" si="3"/>
        <v/>
      </c>
      <c r="G113" s="186" t="str">
        <f t="shared" si="4"/>
        <v/>
      </c>
      <c r="H113" s="187" t="str" cm="1">
        <f t="array" ref="H113">IF(LEN(E113)=0,"",SUM(IF(OR(E113={"SRO"}),1,E113),IF(F113="Yes",1,0),IF(G113="Yes",1,0)))</f>
        <v/>
      </c>
      <c r="I113" s="151"/>
      <c r="J113" s="87" t="str">
        <f t="shared" si="5"/>
        <v/>
      </c>
      <c r="K113" s="149"/>
      <c r="L113" s="12"/>
      <c r="M113" s="13">
        <v>0</v>
      </c>
      <c r="N113" s="170"/>
      <c r="O113" s="23"/>
      <c r="P113" s="12"/>
      <c r="Q113" s="13">
        <v>0</v>
      </c>
      <c r="R113" s="14"/>
      <c r="S113" s="84"/>
      <c r="T113" s="84"/>
      <c r="U113" s="192"/>
    </row>
    <row r="114" spans="1:21" ht="15.75" x14ac:dyDescent="0.25">
      <c r="A114" s="10"/>
      <c r="B114" s="176"/>
      <c r="C114" s="176"/>
      <c r="D114" s="176"/>
      <c r="E114" s="148"/>
      <c r="F114" s="186" t="str">
        <f t="shared" si="3"/>
        <v/>
      </c>
      <c r="G114" s="186" t="str">
        <f t="shared" si="4"/>
        <v/>
      </c>
      <c r="H114" s="187" t="str" cm="1">
        <f t="array" ref="H114">IF(LEN(E114)=0,"",SUM(IF(OR(E114={"SRO"}),1,E114),IF(F114="Yes",1,0),IF(G114="Yes",1,0)))</f>
        <v/>
      </c>
      <c r="I114" s="151"/>
      <c r="J114" s="87" t="str">
        <f t="shared" si="5"/>
        <v/>
      </c>
      <c r="K114" s="149"/>
      <c r="L114" s="12"/>
      <c r="M114" s="13">
        <v>0</v>
      </c>
      <c r="N114" s="170"/>
      <c r="O114" s="23"/>
      <c r="P114" s="12"/>
      <c r="Q114" s="13">
        <v>0</v>
      </c>
      <c r="R114" s="14"/>
      <c r="S114" s="84"/>
      <c r="T114" s="84"/>
      <c r="U114" s="192"/>
    </row>
    <row r="115" spans="1:21" ht="15.75" x14ac:dyDescent="0.25">
      <c r="A115" s="10"/>
      <c r="B115" s="176"/>
      <c r="C115" s="176"/>
      <c r="D115" s="176"/>
      <c r="E115" s="148"/>
      <c r="F115" s="186" t="str">
        <f t="shared" si="3"/>
        <v/>
      </c>
      <c r="G115" s="186" t="str">
        <f t="shared" si="4"/>
        <v/>
      </c>
      <c r="H115" s="187" t="str" cm="1">
        <f t="array" ref="H115">IF(LEN(E115)=0,"",SUM(IF(OR(E115={"SRO"}),1,E115),IF(F115="Yes",1,0),IF(G115="Yes",1,0)))</f>
        <v/>
      </c>
      <c r="I115" s="151"/>
      <c r="J115" s="87" t="str">
        <f t="shared" si="5"/>
        <v/>
      </c>
      <c r="K115" s="149"/>
      <c r="L115" s="12"/>
      <c r="M115" s="13">
        <v>0</v>
      </c>
      <c r="N115" s="170"/>
      <c r="O115" s="23"/>
      <c r="P115" s="12"/>
      <c r="Q115" s="13">
        <v>0</v>
      </c>
      <c r="R115" s="14"/>
      <c r="S115" s="84"/>
      <c r="T115" s="84"/>
      <c r="U115" s="192"/>
    </row>
    <row r="116" spans="1:21" ht="15.75" x14ac:dyDescent="0.25">
      <c r="A116" s="10"/>
      <c r="B116" s="176"/>
      <c r="C116" s="176"/>
      <c r="D116" s="176"/>
      <c r="E116" s="148"/>
      <c r="F116" s="186" t="str">
        <f t="shared" si="3"/>
        <v/>
      </c>
      <c r="G116" s="186" t="str">
        <f t="shared" si="4"/>
        <v/>
      </c>
      <c r="H116" s="187" t="str" cm="1">
        <f t="array" ref="H116">IF(LEN(E116)=0,"",SUM(IF(OR(E116={"SRO"}),1,E116),IF(F116="Yes",1,0),IF(G116="Yes",1,0)))</f>
        <v/>
      </c>
      <c r="I116" s="151"/>
      <c r="J116" s="87" t="str">
        <f t="shared" si="5"/>
        <v/>
      </c>
      <c r="K116" s="149"/>
      <c r="L116" s="12"/>
      <c r="M116" s="13">
        <v>0</v>
      </c>
      <c r="N116" s="170"/>
      <c r="O116" s="23"/>
      <c r="P116" s="12"/>
      <c r="Q116" s="13">
        <v>0</v>
      </c>
      <c r="R116" s="14"/>
      <c r="S116" s="84"/>
      <c r="T116" s="84"/>
      <c r="U116" s="192"/>
    </row>
    <row r="117" spans="1:21" ht="15.75" x14ac:dyDescent="0.25">
      <c r="A117" s="10"/>
      <c r="B117" s="176"/>
      <c r="C117" s="176"/>
      <c r="D117" s="176"/>
      <c r="E117" s="148"/>
      <c r="F117" s="186" t="str">
        <f t="shared" si="3"/>
        <v/>
      </c>
      <c r="G117" s="186" t="str">
        <f t="shared" si="4"/>
        <v/>
      </c>
      <c r="H117" s="187" t="str" cm="1">
        <f t="array" ref="H117">IF(LEN(E117)=0,"",SUM(IF(OR(E117={"SRO"}),1,E117),IF(F117="Yes",1,0),IF(G117="Yes",1,0)))</f>
        <v/>
      </c>
      <c r="I117" s="151"/>
      <c r="J117" s="87" t="str">
        <f t="shared" si="5"/>
        <v/>
      </c>
      <c r="K117" s="149"/>
      <c r="L117" s="12"/>
      <c r="M117" s="13">
        <v>0</v>
      </c>
      <c r="N117" s="170"/>
      <c r="O117" s="23"/>
      <c r="P117" s="12"/>
      <c r="Q117" s="13">
        <v>0</v>
      </c>
      <c r="R117" s="14"/>
      <c r="S117" s="84"/>
      <c r="T117" s="84"/>
      <c r="U117" s="192"/>
    </row>
    <row r="118" spans="1:21" ht="15.75" x14ac:dyDescent="0.25">
      <c r="A118" s="10"/>
      <c r="B118" s="176"/>
      <c r="C118" s="176"/>
      <c r="D118" s="176"/>
      <c r="E118" s="148"/>
      <c r="F118" s="186" t="str">
        <f t="shared" si="3"/>
        <v/>
      </c>
      <c r="G118" s="186" t="str">
        <f t="shared" si="4"/>
        <v/>
      </c>
      <c r="H118" s="187" t="str" cm="1">
        <f t="array" ref="H118">IF(LEN(E118)=0,"",SUM(IF(OR(E118={"SRO"}),1,E118),IF(F118="Yes",1,0),IF(G118="Yes",1,0)))</f>
        <v/>
      </c>
      <c r="I118" s="151"/>
      <c r="J118" s="87" t="str">
        <f t="shared" si="5"/>
        <v/>
      </c>
      <c r="K118" s="149"/>
      <c r="L118" s="12"/>
      <c r="M118" s="13">
        <v>0</v>
      </c>
      <c r="N118" s="170"/>
      <c r="O118" s="23"/>
      <c r="P118" s="12"/>
      <c r="Q118" s="13">
        <v>0</v>
      </c>
      <c r="R118" s="14"/>
      <c r="S118" s="84"/>
      <c r="T118" s="84"/>
      <c r="U118" s="192"/>
    </row>
    <row r="119" spans="1:21" ht="15.75" x14ac:dyDescent="0.25">
      <c r="A119" s="10"/>
      <c r="B119" s="176"/>
      <c r="C119" s="176"/>
      <c r="D119" s="176"/>
      <c r="E119" s="148"/>
      <c r="F119" s="186" t="str">
        <f t="shared" si="3"/>
        <v/>
      </c>
      <c r="G119" s="186" t="str">
        <f t="shared" si="4"/>
        <v/>
      </c>
      <c r="H119" s="187" t="str" cm="1">
        <f t="array" ref="H119">IF(LEN(E119)=0,"",SUM(IF(OR(E119={"SRO"}),1,E119),IF(F119="Yes",1,0),IF(G119="Yes",1,0)))</f>
        <v/>
      </c>
      <c r="I119" s="151"/>
      <c r="J119" s="87" t="str">
        <f t="shared" si="5"/>
        <v/>
      </c>
      <c r="K119" s="149"/>
      <c r="L119" s="12"/>
      <c r="M119" s="13">
        <v>0</v>
      </c>
      <c r="N119" s="170"/>
      <c r="O119" s="23"/>
      <c r="P119" s="12"/>
      <c r="Q119" s="13">
        <v>0</v>
      </c>
      <c r="R119" s="14"/>
      <c r="S119" s="84"/>
      <c r="T119" s="84"/>
      <c r="U119" s="192"/>
    </row>
    <row r="120" spans="1:21" ht="15.75" x14ac:dyDescent="0.25">
      <c r="A120" s="10"/>
      <c r="B120" s="176"/>
      <c r="C120" s="176"/>
      <c r="D120" s="176"/>
      <c r="E120" s="148"/>
      <c r="F120" s="186" t="str">
        <f t="shared" si="3"/>
        <v/>
      </c>
      <c r="G120" s="186" t="str">
        <f t="shared" si="4"/>
        <v/>
      </c>
      <c r="H120" s="187" t="str" cm="1">
        <f t="array" ref="H120">IF(LEN(E120)=0,"",SUM(IF(OR(E120={"SRO"}),1,E120),IF(F120="Yes",1,0),IF(G120="Yes",1,0)))</f>
        <v/>
      </c>
      <c r="I120" s="151"/>
      <c r="J120" s="87" t="str">
        <f t="shared" si="5"/>
        <v/>
      </c>
      <c r="K120" s="149"/>
      <c r="L120" s="12"/>
      <c r="M120" s="13">
        <v>0</v>
      </c>
      <c r="N120" s="170"/>
      <c r="O120" s="23"/>
      <c r="P120" s="12"/>
      <c r="Q120" s="13">
        <v>0</v>
      </c>
      <c r="R120" s="14"/>
      <c r="S120" s="84"/>
      <c r="T120" s="84"/>
      <c r="U120" s="192"/>
    </row>
    <row r="121" spans="1:21" ht="15.75" x14ac:dyDescent="0.25">
      <c r="A121" s="10"/>
      <c r="B121" s="176"/>
      <c r="C121" s="176"/>
      <c r="D121" s="176"/>
      <c r="E121" s="148"/>
      <c r="F121" s="186" t="str">
        <f t="shared" si="3"/>
        <v/>
      </c>
      <c r="G121" s="186" t="str">
        <f t="shared" si="4"/>
        <v/>
      </c>
      <c r="H121" s="187" t="str" cm="1">
        <f t="array" ref="H121">IF(LEN(E121)=0,"",SUM(IF(OR(E121={"SRO"}),1,E121),IF(F121="Yes",1,0),IF(G121="Yes",1,0)))</f>
        <v/>
      </c>
      <c r="I121" s="151"/>
      <c r="J121" s="87" t="str">
        <f t="shared" si="5"/>
        <v/>
      </c>
      <c r="K121" s="149"/>
      <c r="L121" s="12"/>
      <c r="M121" s="13">
        <v>0</v>
      </c>
      <c r="N121" s="170"/>
      <c r="O121" s="23"/>
      <c r="P121" s="12"/>
      <c r="Q121" s="13">
        <v>0</v>
      </c>
      <c r="R121" s="14"/>
      <c r="S121" s="84"/>
      <c r="T121" s="84"/>
      <c r="U121" s="192"/>
    </row>
    <row r="122" spans="1:21" ht="15.75" x14ac:dyDescent="0.25">
      <c r="A122" s="10"/>
      <c r="B122" s="176"/>
      <c r="C122" s="176"/>
      <c r="D122" s="176"/>
      <c r="E122" s="148"/>
      <c r="F122" s="186" t="str">
        <f t="shared" si="3"/>
        <v/>
      </c>
      <c r="G122" s="186" t="str">
        <f t="shared" si="4"/>
        <v/>
      </c>
      <c r="H122" s="187" t="str" cm="1">
        <f t="array" ref="H122">IF(LEN(E122)=0,"",SUM(IF(OR(E122={"SRO"}),1,E122),IF(F122="Yes",1,0),IF(G122="Yes",1,0)))</f>
        <v/>
      </c>
      <c r="I122" s="151"/>
      <c r="J122" s="87" t="str">
        <f t="shared" si="5"/>
        <v/>
      </c>
      <c r="K122" s="149"/>
      <c r="L122" s="12"/>
      <c r="M122" s="13">
        <v>0</v>
      </c>
      <c r="N122" s="170"/>
      <c r="O122" s="23"/>
      <c r="P122" s="12"/>
      <c r="Q122" s="13">
        <v>0</v>
      </c>
      <c r="R122" s="14"/>
      <c r="S122" s="84"/>
      <c r="T122" s="84"/>
      <c r="U122" s="192"/>
    </row>
    <row r="123" spans="1:21" ht="15.75" x14ac:dyDescent="0.25">
      <c r="A123" s="10"/>
      <c r="B123" s="176"/>
      <c r="C123" s="176"/>
      <c r="D123" s="176"/>
      <c r="E123" s="148"/>
      <c r="F123" s="186" t="str">
        <f t="shared" si="3"/>
        <v/>
      </c>
      <c r="G123" s="186" t="str">
        <f t="shared" si="4"/>
        <v/>
      </c>
      <c r="H123" s="187" t="str" cm="1">
        <f t="array" ref="H123">IF(LEN(E123)=0,"",SUM(IF(OR(E123={"SRO"}),1,E123),IF(F123="Yes",1,0),IF(G123="Yes",1,0)))</f>
        <v/>
      </c>
      <c r="I123" s="151"/>
      <c r="J123" s="87" t="str">
        <f t="shared" si="5"/>
        <v/>
      </c>
      <c r="K123" s="149"/>
      <c r="L123" s="12"/>
      <c r="M123" s="13">
        <v>0</v>
      </c>
      <c r="N123" s="170"/>
      <c r="O123" s="23"/>
      <c r="P123" s="12"/>
      <c r="Q123" s="13">
        <v>0</v>
      </c>
      <c r="R123" s="14"/>
      <c r="S123" s="84"/>
      <c r="T123" s="84"/>
      <c r="U123" s="192"/>
    </row>
    <row r="124" spans="1:21" ht="15.75" x14ac:dyDescent="0.25">
      <c r="A124" s="10"/>
      <c r="B124" s="176"/>
      <c r="C124" s="176"/>
      <c r="D124" s="176"/>
      <c r="E124" s="148"/>
      <c r="F124" s="186" t="str">
        <f t="shared" si="3"/>
        <v/>
      </c>
      <c r="G124" s="186" t="str">
        <f t="shared" si="4"/>
        <v/>
      </c>
      <c r="H124" s="187" t="str" cm="1">
        <f t="array" ref="H124">IF(LEN(E124)=0,"",SUM(IF(OR(E124={"SRO"}),1,E124),IF(F124="Yes",1,0),IF(G124="Yes",1,0)))</f>
        <v/>
      </c>
      <c r="I124" s="151"/>
      <c r="J124" s="87" t="str">
        <f t="shared" si="5"/>
        <v/>
      </c>
      <c r="K124" s="149"/>
      <c r="L124" s="12"/>
      <c r="M124" s="13">
        <v>0</v>
      </c>
      <c r="N124" s="170"/>
      <c r="O124" s="23"/>
      <c r="P124" s="12"/>
      <c r="Q124" s="13">
        <v>0</v>
      </c>
      <c r="R124" s="14"/>
      <c r="S124" s="84"/>
      <c r="T124" s="84"/>
      <c r="U124" s="192"/>
    </row>
    <row r="125" spans="1:21" ht="15.75" x14ac:dyDescent="0.25">
      <c r="A125" s="10"/>
      <c r="B125" s="176"/>
      <c r="C125" s="176"/>
      <c r="D125" s="176"/>
      <c r="E125" s="148"/>
      <c r="F125" s="186" t="str">
        <f t="shared" si="3"/>
        <v/>
      </c>
      <c r="G125" s="186" t="str">
        <f t="shared" si="4"/>
        <v/>
      </c>
      <c r="H125" s="187" t="str" cm="1">
        <f t="array" ref="H125">IF(LEN(E125)=0,"",SUM(IF(OR(E125={"SRO"}),1,E125),IF(F125="Yes",1,0),IF(G125="Yes",1,0)))</f>
        <v/>
      </c>
      <c r="I125" s="151"/>
      <c r="J125" s="87" t="str">
        <f t="shared" si="5"/>
        <v/>
      </c>
      <c r="K125" s="149"/>
      <c r="L125" s="12"/>
      <c r="M125" s="13">
        <v>0</v>
      </c>
      <c r="N125" s="170"/>
      <c r="O125" s="23"/>
      <c r="P125" s="12"/>
      <c r="Q125" s="13">
        <v>0</v>
      </c>
      <c r="R125" s="14"/>
      <c r="S125" s="84"/>
      <c r="T125" s="84"/>
      <c r="U125" s="192"/>
    </row>
    <row r="126" spans="1:21" ht="15.75" x14ac:dyDescent="0.25">
      <c r="A126" s="10"/>
      <c r="B126" s="176"/>
      <c r="C126" s="176"/>
      <c r="D126" s="176"/>
      <c r="E126" s="148"/>
      <c r="F126" s="186" t="str">
        <f t="shared" si="3"/>
        <v/>
      </c>
      <c r="G126" s="186" t="str">
        <f t="shared" si="4"/>
        <v/>
      </c>
      <c r="H126" s="187" t="str" cm="1">
        <f t="array" ref="H126">IF(LEN(E126)=0,"",SUM(IF(OR(E126={"SRO"}),1,E126),IF(F126="Yes",1,0),IF(G126="Yes",1,0)))</f>
        <v/>
      </c>
      <c r="I126" s="151"/>
      <c r="J126" s="87" t="str">
        <f t="shared" si="5"/>
        <v/>
      </c>
      <c r="K126" s="149"/>
      <c r="L126" s="12"/>
      <c r="M126" s="13">
        <v>0</v>
      </c>
      <c r="N126" s="170"/>
      <c r="O126" s="23"/>
      <c r="P126" s="12"/>
      <c r="Q126" s="13">
        <v>0</v>
      </c>
      <c r="R126" s="14"/>
      <c r="S126" s="84"/>
      <c r="T126" s="84"/>
      <c r="U126" s="192"/>
    </row>
    <row r="127" spans="1:21" ht="15.75" x14ac:dyDescent="0.25">
      <c r="A127" s="10"/>
      <c r="B127" s="176"/>
      <c r="C127" s="176"/>
      <c r="D127" s="176"/>
      <c r="E127" s="148"/>
      <c r="F127" s="186" t="str">
        <f t="shared" si="3"/>
        <v/>
      </c>
      <c r="G127" s="186" t="str">
        <f t="shared" si="4"/>
        <v/>
      </c>
      <c r="H127" s="187" t="str" cm="1">
        <f t="array" ref="H127">IF(LEN(E127)=0,"",SUM(IF(OR(E127={"SRO"}),1,E127),IF(F127="Yes",1,0),IF(G127="Yes",1,0)))</f>
        <v/>
      </c>
      <c r="I127" s="151"/>
      <c r="J127" s="87" t="str">
        <f t="shared" si="5"/>
        <v/>
      </c>
      <c r="K127" s="149"/>
      <c r="L127" s="12"/>
      <c r="M127" s="13">
        <v>0</v>
      </c>
      <c r="N127" s="170"/>
      <c r="O127" s="23"/>
      <c r="P127" s="12"/>
      <c r="Q127" s="13">
        <v>0</v>
      </c>
      <c r="R127" s="14"/>
      <c r="S127" s="84"/>
      <c r="T127" s="84"/>
      <c r="U127" s="192"/>
    </row>
    <row r="128" spans="1:21" ht="15.75" x14ac:dyDescent="0.25">
      <c r="A128" s="10"/>
      <c r="B128" s="176"/>
      <c r="C128" s="176"/>
      <c r="D128" s="176"/>
      <c r="E128" s="148"/>
      <c r="F128" s="186" t="str">
        <f t="shared" si="3"/>
        <v/>
      </c>
      <c r="G128" s="186" t="str">
        <f t="shared" si="4"/>
        <v/>
      </c>
      <c r="H128" s="187" t="str" cm="1">
        <f t="array" ref="H128">IF(LEN(E128)=0,"",SUM(IF(OR(E128={"SRO"}),1,E128),IF(F128="Yes",1,0),IF(G128="Yes",1,0)))</f>
        <v/>
      </c>
      <c r="I128" s="151"/>
      <c r="J128" s="87" t="str">
        <f t="shared" si="5"/>
        <v/>
      </c>
      <c r="K128" s="149"/>
      <c r="L128" s="12"/>
      <c r="M128" s="13">
        <v>0</v>
      </c>
      <c r="N128" s="170"/>
      <c r="O128" s="23"/>
      <c r="P128" s="12"/>
      <c r="Q128" s="13">
        <v>0</v>
      </c>
      <c r="R128" s="14"/>
      <c r="S128" s="84"/>
      <c r="T128" s="84"/>
      <c r="U128" s="192"/>
    </row>
    <row r="129" spans="1:21" ht="15.75" x14ac:dyDescent="0.25">
      <c r="A129" s="10"/>
      <c r="B129" s="176"/>
      <c r="C129" s="176"/>
      <c r="D129" s="176"/>
      <c r="E129" s="148"/>
      <c r="F129" s="186" t="str">
        <f t="shared" si="3"/>
        <v/>
      </c>
      <c r="G129" s="186" t="str">
        <f t="shared" si="4"/>
        <v/>
      </c>
      <c r="H129" s="187" t="str" cm="1">
        <f t="array" ref="H129">IF(LEN(E129)=0,"",SUM(IF(OR(E129={"SRO"}),1,E129),IF(F129="Yes",1,0),IF(G129="Yes",1,0)))</f>
        <v/>
      </c>
      <c r="I129" s="151"/>
      <c r="J129" s="87" t="str">
        <f t="shared" si="5"/>
        <v/>
      </c>
      <c r="K129" s="149"/>
      <c r="L129" s="12"/>
      <c r="M129" s="13">
        <v>0</v>
      </c>
      <c r="N129" s="170"/>
      <c r="O129" s="23"/>
      <c r="P129" s="12"/>
      <c r="Q129" s="13">
        <v>0</v>
      </c>
      <c r="R129" s="14"/>
      <c r="S129" s="84"/>
      <c r="T129" s="84"/>
      <c r="U129" s="192"/>
    </row>
    <row r="130" spans="1:21" ht="15.75" x14ac:dyDescent="0.25">
      <c r="A130" s="10"/>
      <c r="B130" s="176"/>
      <c r="C130" s="176"/>
      <c r="D130" s="176"/>
      <c r="E130" s="148"/>
      <c r="F130" s="186" t="str">
        <f t="shared" si="3"/>
        <v/>
      </c>
      <c r="G130" s="186" t="str">
        <f t="shared" si="4"/>
        <v/>
      </c>
      <c r="H130" s="187" t="str" cm="1">
        <f t="array" ref="H130">IF(LEN(E130)=0,"",SUM(IF(OR(E130={"SRO"}),1,E130),IF(F130="Yes",1,0),IF(G130="Yes",1,0)))</f>
        <v/>
      </c>
      <c r="I130" s="151"/>
      <c r="J130" s="87" t="str">
        <f t="shared" si="5"/>
        <v/>
      </c>
      <c r="K130" s="149"/>
      <c r="L130" s="12"/>
      <c r="M130" s="13">
        <v>0</v>
      </c>
      <c r="N130" s="170"/>
      <c r="O130" s="23"/>
      <c r="P130" s="12"/>
      <c r="Q130" s="13">
        <v>0</v>
      </c>
      <c r="R130" s="14"/>
      <c r="S130" s="84"/>
      <c r="T130" s="84"/>
      <c r="U130" s="192"/>
    </row>
    <row r="131" spans="1:21" ht="15.75" x14ac:dyDescent="0.25">
      <c r="A131" s="10"/>
      <c r="B131" s="176"/>
      <c r="C131" s="176"/>
      <c r="D131" s="176"/>
      <c r="E131" s="148"/>
      <c r="F131" s="186" t="str">
        <f t="shared" si="3"/>
        <v/>
      </c>
      <c r="G131" s="186" t="str">
        <f t="shared" si="4"/>
        <v/>
      </c>
      <c r="H131" s="187" t="str" cm="1">
        <f t="array" ref="H131">IF(LEN(E131)=0,"",SUM(IF(OR(E131={"SRO"}),1,E131),IF(F131="Yes",1,0),IF(G131="Yes",1,0)))</f>
        <v/>
      </c>
      <c r="I131" s="151"/>
      <c r="J131" s="87" t="str">
        <f t="shared" si="5"/>
        <v/>
      </c>
      <c r="K131" s="149"/>
      <c r="L131" s="12"/>
      <c r="M131" s="13">
        <v>0</v>
      </c>
      <c r="N131" s="170"/>
      <c r="O131" s="23"/>
      <c r="P131" s="12"/>
      <c r="Q131" s="13">
        <v>0</v>
      </c>
      <c r="R131" s="14"/>
      <c r="S131" s="84"/>
      <c r="T131" s="84"/>
      <c r="U131" s="192"/>
    </row>
    <row r="132" spans="1:21" ht="15.75" x14ac:dyDescent="0.25">
      <c r="A132" s="10"/>
      <c r="B132" s="176"/>
      <c r="C132" s="176"/>
      <c r="D132" s="176"/>
      <c r="E132" s="148"/>
      <c r="F132" s="186" t="str">
        <f t="shared" si="3"/>
        <v/>
      </c>
      <c r="G132" s="186" t="str">
        <f t="shared" si="4"/>
        <v/>
      </c>
      <c r="H132" s="187" t="str" cm="1">
        <f t="array" ref="H132">IF(LEN(E132)=0,"",SUM(IF(OR(E132={"SRO"}),1,E132),IF(F132="Yes",1,0),IF(G132="Yes",1,0)))</f>
        <v/>
      </c>
      <c r="I132" s="151"/>
      <c r="J132" s="87" t="str">
        <f t="shared" si="5"/>
        <v/>
      </c>
      <c r="K132" s="149"/>
      <c r="L132" s="12"/>
      <c r="M132" s="13">
        <v>0</v>
      </c>
      <c r="N132" s="170"/>
      <c r="O132" s="23"/>
      <c r="P132" s="12"/>
      <c r="Q132" s="13">
        <v>0</v>
      </c>
      <c r="R132" s="14"/>
      <c r="S132" s="84"/>
      <c r="T132" s="84"/>
      <c r="U132" s="192"/>
    </row>
    <row r="133" spans="1:21" ht="15.75" x14ac:dyDescent="0.25">
      <c r="A133" s="10"/>
      <c r="B133" s="176"/>
      <c r="C133" s="176"/>
      <c r="D133" s="176"/>
      <c r="E133" s="148"/>
      <c r="F133" s="186" t="str">
        <f t="shared" si="3"/>
        <v/>
      </c>
      <c r="G133" s="186" t="str">
        <f t="shared" si="4"/>
        <v/>
      </c>
      <c r="H133" s="187" t="str" cm="1">
        <f t="array" ref="H133">IF(LEN(E133)=0,"",SUM(IF(OR(E133={"SRO"}),1,E133),IF(F133="Yes",1,0),IF(G133="Yes",1,0)))</f>
        <v/>
      </c>
      <c r="I133" s="151"/>
      <c r="J133" s="87" t="str">
        <f t="shared" si="5"/>
        <v/>
      </c>
      <c r="K133" s="149"/>
      <c r="L133" s="12"/>
      <c r="M133" s="13">
        <v>0</v>
      </c>
      <c r="N133" s="170"/>
      <c r="O133" s="23"/>
      <c r="P133" s="12"/>
      <c r="Q133" s="13">
        <v>0</v>
      </c>
      <c r="R133" s="14"/>
      <c r="S133" s="84"/>
      <c r="T133" s="84"/>
      <c r="U133" s="192"/>
    </row>
    <row r="134" spans="1:21" ht="15.75" x14ac:dyDescent="0.25">
      <c r="A134" s="10"/>
      <c r="B134" s="176"/>
      <c r="C134" s="176"/>
      <c r="D134" s="176"/>
      <c r="E134" s="148"/>
      <c r="F134" s="186" t="str">
        <f t="shared" si="3"/>
        <v/>
      </c>
      <c r="G134" s="186" t="str">
        <f t="shared" si="4"/>
        <v/>
      </c>
      <c r="H134" s="187" t="str" cm="1">
        <f t="array" ref="H134">IF(LEN(E134)=0,"",SUM(IF(OR(E134={"SRO"}),1,E134),IF(F134="Yes",1,0),IF(G134="Yes",1,0)))</f>
        <v/>
      </c>
      <c r="I134" s="151"/>
      <c r="J134" s="87" t="str">
        <f t="shared" si="5"/>
        <v/>
      </c>
      <c r="K134" s="149"/>
      <c r="L134" s="12"/>
      <c r="M134" s="13">
        <v>0</v>
      </c>
      <c r="N134" s="170"/>
      <c r="O134" s="23"/>
      <c r="P134" s="12"/>
      <c r="Q134" s="13">
        <v>0</v>
      </c>
      <c r="R134" s="14"/>
      <c r="S134" s="84"/>
      <c r="T134" s="84"/>
      <c r="U134" s="192"/>
    </row>
    <row r="135" spans="1:21" ht="15.75" x14ac:dyDescent="0.25">
      <c r="A135" s="10"/>
      <c r="B135" s="176"/>
      <c r="C135" s="176"/>
      <c r="D135" s="176"/>
      <c r="E135" s="148"/>
      <c r="F135" s="186" t="str">
        <f t="shared" si="3"/>
        <v/>
      </c>
      <c r="G135" s="186" t="str">
        <f t="shared" si="4"/>
        <v/>
      </c>
      <c r="H135" s="187" t="str" cm="1">
        <f t="array" ref="H135">IF(LEN(E135)=0,"",SUM(IF(OR(E135={"SRO"}),1,E135),IF(F135="Yes",1,0),IF(G135="Yes",1,0)))</f>
        <v/>
      </c>
      <c r="I135" s="151"/>
      <c r="J135" s="87" t="str">
        <f t="shared" si="5"/>
        <v/>
      </c>
      <c r="K135" s="149"/>
      <c r="L135" s="12"/>
      <c r="M135" s="13">
        <v>0</v>
      </c>
      <c r="N135" s="170"/>
      <c r="O135" s="23"/>
      <c r="P135" s="12"/>
      <c r="Q135" s="13">
        <v>0</v>
      </c>
      <c r="R135" s="14"/>
      <c r="S135" s="84"/>
      <c r="T135" s="84"/>
      <c r="U135" s="192"/>
    </row>
    <row r="136" spans="1:21" ht="15.75" x14ac:dyDescent="0.25">
      <c r="A136" s="10"/>
      <c r="B136" s="176"/>
      <c r="C136" s="176"/>
      <c r="D136" s="176"/>
      <c r="E136" s="148"/>
      <c r="F136" s="186" t="str">
        <f t="shared" si="3"/>
        <v/>
      </c>
      <c r="G136" s="186" t="str">
        <f t="shared" si="4"/>
        <v/>
      </c>
      <c r="H136" s="187" t="str" cm="1">
        <f t="array" ref="H136">IF(LEN(E136)=0,"",SUM(IF(OR(E136={"SRO"}),1,E136),IF(F136="Yes",1,0),IF(G136="Yes",1,0)))</f>
        <v/>
      </c>
      <c r="I136" s="151"/>
      <c r="J136" s="87" t="str">
        <f t="shared" si="5"/>
        <v/>
      </c>
      <c r="K136" s="149"/>
      <c r="L136" s="12"/>
      <c r="M136" s="13">
        <v>0</v>
      </c>
      <c r="N136" s="170"/>
      <c r="O136" s="23"/>
      <c r="P136" s="12"/>
      <c r="Q136" s="13">
        <v>0</v>
      </c>
      <c r="R136" s="14"/>
      <c r="S136" s="84"/>
      <c r="T136" s="84"/>
      <c r="U136" s="192"/>
    </row>
    <row r="137" spans="1:21" ht="15.75" x14ac:dyDescent="0.25">
      <c r="A137" s="10"/>
      <c r="B137" s="176"/>
      <c r="C137" s="176"/>
      <c r="D137" s="176"/>
      <c r="E137" s="148"/>
      <c r="F137" s="186" t="str">
        <f t="shared" si="3"/>
        <v/>
      </c>
      <c r="G137" s="186" t="str">
        <f t="shared" si="4"/>
        <v/>
      </c>
      <c r="H137" s="187" t="str" cm="1">
        <f t="array" ref="H137">IF(LEN(E137)=0,"",SUM(IF(OR(E137={"SRO"}),1,E137),IF(F137="Yes",1,0),IF(G137="Yes",1,0)))</f>
        <v/>
      </c>
      <c r="I137" s="151"/>
      <c r="J137" s="87" t="str">
        <f t="shared" si="5"/>
        <v/>
      </c>
      <c r="K137" s="149"/>
      <c r="L137" s="12"/>
      <c r="M137" s="13">
        <v>0</v>
      </c>
      <c r="N137" s="170"/>
      <c r="O137" s="23"/>
      <c r="P137" s="12"/>
      <c r="Q137" s="13">
        <v>0</v>
      </c>
      <c r="R137" s="14"/>
      <c r="S137" s="84"/>
      <c r="T137" s="84"/>
      <c r="U137" s="192"/>
    </row>
    <row r="138" spans="1:21" ht="15.75" x14ac:dyDescent="0.25">
      <c r="A138" s="10"/>
      <c r="B138" s="176"/>
      <c r="C138" s="176"/>
      <c r="D138" s="176"/>
      <c r="E138" s="148"/>
      <c r="F138" s="186" t="str">
        <f t="shared" ref="F138:F201" si="6">IF(LEN(E138)=0,"", IF(E138="SRO", "No", "Yes"))</f>
        <v/>
      </c>
      <c r="G138" s="186" t="str">
        <f t="shared" ref="G138:G201" si="7">IF(LEN(E138)=0,"", IF(E138="SRO", "No", "Yes"))</f>
        <v/>
      </c>
      <c r="H138" s="187" t="str" cm="1">
        <f t="array" ref="H138">IF(LEN(E138)=0,"",SUM(IF(OR(E138={"SRO"}),1,E138),IF(F138="Yes",1,0),IF(G138="Yes",1,0)))</f>
        <v/>
      </c>
      <c r="I138" s="151"/>
      <c r="J138" s="87" t="str">
        <f t="shared" ref="J138:J201" si="8">IF(LEN(I138)=0,"", E138 &amp; " BR, " &amp; IF(I138="A single family home", "Section C", IF(OR(I138="In a building with 2 units", I138="In a building with 3 or 4 units"), "Section A", IF(I138="In a building with 5 or more units", "Section B", ""))))</f>
        <v/>
      </c>
      <c r="K138" s="149"/>
      <c r="L138" s="12"/>
      <c r="M138" s="13">
        <v>0</v>
      </c>
      <c r="N138" s="170"/>
      <c r="O138" s="23"/>
      <c r="P138" s="12"/>
      <c r="Q138" s="13">
        <v>0</v>
      </c>
      <c r="R138" s="14"/>
      <c r="S138" s="84"/>
      <c r="T138" s="84"/>
      <c r="U138" s="192"/>
    </row>
    <row r="139" spans="1:21" ht="15.75" x14ac:dyDescent="0.25">
      <c r="A139" s="10"/>
      <c r="B139" s="176"/>
      <c r="C139" s="176"/>
      <c r="D139" s="176"/>
      <c r="E139" s="148"/>
      <c r="F139" s="186" t="str">
        <f t="shared" si="6"/>
        <v/>
      </c>
      <c r="G139" s="186" t="str">
        <f t="shared" si="7"/>
        <v/>
      </c>
      <c r="H139" s="187" t="str" cm="1">
        <f t="array" ref="H139">IF(LEN(E139)=0,"",SUM(IF(OR(E139={"SRO"}),1,E139),IF(F139="Yes",1,0),IF(G139="Yes",1,0)))</f>
        <v/>
      </c>
      <c r="I139" s="151"/>
      <c r="J139" s="87" t="str">
        <f t="shared" si="8"/>
        <v/>
      </c>
      <c r="K139" s="149"/>
      <c r="L139" s="12"/>
      <c r="M139" s="13">
        <v>0</v>
      </c>
      <c r="N139" s="170"/>
      <c r="O139" s="23"/>
      <c r="P139" s="12"/>
      <c r="Q139" s="13">
        <v>0</v>
      </c>
      <c r="R139" s="14"/>
      <c r="S139" s="84"/>
      <c r="T139" s="84"/>
      <c r="U139" s="192"/>
    </row>
    <row r="140" spans="1:21" ht="15.75" x14ac:dyDescent="0.25">
      <c r="A140" s="10"/>
      <c r="B140" s="176"/>
      <c r="C140" s="176"/>
      <c r="D140" s="176"/>
      <c r="E140" s="148"/>
      <c r="F140" s="186" t="str">
        <f t="shared" si="6"/>
        <v/>
      </c>
      <c r="G140" s="186" t="str">
        <f t="shared" si="7"/>
        <v/>
      </c>
      <c r="H140" s="187" t="str" cm="1">
        <f t="array" ref="H140">IF(LEN(E140)=0,"",SUM(IF(OR(E140={"SRO"}),1,E140),IF(F140="Yes",1,0),IF(G140="Yes",1,0)))</f>
        <v/>
      </c>
      <c r="I140" s="151"/>
      <c r="J140" s="87" t="str">
        <f t="shared" si="8"/>
        <v/>
      </c>
      <c r="K140" s="149"/>
      <c r="L140" s="12"/>
      <c r="M140" s="13">
        <v>0</v>
      </c>
      <c r="N140" s="170"/>
      <c r="O140" s="23"/>
      <c r="P140" s="12"/>
      <c r="Q140" s="13">
        <v>0</v>
      </c>
      <c r="R140" s="14"/>
      <c r="S140" s="84"/>
      <c r="T140" s="84"/>
      <c r="U140" s="192"/>
    </row>
    <row r="141" spans="1:21" ht="15.75" x14ac:dyDescent="0.25">
      <c r="A141" s="10"/>
      <c r="B141" s="176"/>
      <c r="C141" s="176"/>
      <c r="D141" s="176"/>
      <c r="E141" s="148"/>
      <c r="F141" s="186" t="str">
        <f t="shared" si="6"/>
        <v/>
      </c>
      <c r="G141" s="186" t="str">
        <f t="shared" si="7"/>
        <v/>
      </c>
      <c r="H141" s="187" t="str" cm="1">
        <f t="array" ref="H141">IF(LEN(E141)=0,"",SUM(IF(OR(E141={"SRO"}),1,E141),IF(F141="Yes",1,0),IF(G141="Yes",1,0)))</f>
        <v/>
      </c>
      <c r="I141" s="151"/>
      <c r="J141" s="87" t="str">
        <f t="shared" si="8"/>
        <v/>
      </c>
      <c r="K141" s="149"/>
      <c r="L141" s="12"/>
      <c r="M141" s="13">
        <v>0</v>
      </c>
      <c r="N141" s="170"/>
      <c r="O141" s="23"/>
      <c r="P141" s="12"/>
      <c r="Q141" s="13">
        <v>0</v>
      </c>
      <c r="R141" s="14"/>
      <c r="S141" s="84"/>
      <c r="T141" s="84"/>
      <c r="U141" s="192"/>
    </row>
    <row r="142" spans="1:21" ht="15.75" x14ac:dyDescent="0.25">
      <c r="A142" s="10"/>
      <c r="B142" s="176"/>
      <c r="C142" s="176"/>
      <c r="D142" s="176"/>
      <c r="E142" s="148"/>
      <c r="F142" s="186" t="str">
        <f t="shared" si="6"/>
        <v/>
      </c>
      <c r="G142" s="186" t="str">
        <f t="shared" si="7"/>
        <v/>
      </c>
      <c r="H142" s="187" t="str" cm="1">
        <f t="array" ref="H142">IF(LEN(E142)=0,"",SUM(IF(OR(E142={"SRO"}),1,E142),IF(F142="Yes",1,0),IF(G142="Yes",1,0)))</f>
        <v/>
      </c>
      <c r="I142" s="151"/>
      <c r="J142" s="87" t="str">
        <f t="shared" si="8"/>
        <v/>
      </c>
      <c r="K142" s="149"/>
      <c r="L142" s="12"/>
      <c r="M142" s="13">
        <v>0</v>
      </c>
      <c r="N142" s="170"/>
      <c r="O142" s="23"/>
      <c r="P142" s="12"/>
      <c r="Q142" s="13">
        <v>0</v>
      </c>
      <c r="R142" s="14"/>
      <c r="S142" s="84"/>
      <c r="T142" s="84"/>
      <c r="U142" s="192"/>
    </row>
    <row r="143" spans="1:21" ht="15.75" x14ac:dyDescent="0.25">
      <c r="A143" s="10"/>
      <c r="B143" s="176"/>
      <c r="C143" s="176"/>
      <c r="D143" s="176"/>
      <c r="E143" s="148"/>
      <c r="F143" s="186" t="str">
        <f t="shared" si="6"/>
        <v/>
      </c>
      <c r="G143" s="186" t="str">
        <f t="shared" si="7"/>
        <v/>
      </c>
      <c r="H143" s="187" t="str" cm="1">
        <f t="array" ref="H143">IF(LEN(E143)=0,"",SUM(IF(OR(E143={"SRO"}),1,E143),IF(F143="Yes",1,0),IF(G143="Yes",1,0)))</f>
        <v/>
      </c>
      <c r="I143" s="151"/>
      <c r="J143" s="87" t="str">
        <f t="shared" si="8"/>
        <v/>
      </c>
      <c r="K143" s="149"/>
      <c r="L143" s="12"/>
      <c r="M143" s="13">
        <v>0</v>
      </c>
      <c r="N143" s="170"/>
      <c r="O143" s="23"/>
      <c r="P143" s="12"/>
      <c r="Q143" s="13">
        <v>0</v>
      </c>
      <c r="R143" s="14"/>
      <c r="S143" s="84"/>
      <c r="T143" s="84"/>
      <c r="U143" s="192"/>
    </row>
    <row r="144" spans="1:21" ht="15.75" x14ac:dyDescent="0.25">
      <c r="A144" s="10"/>
      <c r="B144" s="176"/>
      <c r="C144" s="176"/>
      <c r="D144" s="176"/>
      <c r="E144" s="148"/>
      <c r="F144" s="186" t="str">
        <f t="shared" si="6"/>
        <v/>
      </c>
      <c r="G144" s="186" t="str">
        <f t="shared" si="7"/>
        <v/>
      </c>
      <c r="H144" s="187" t="str" cm="1">
        <f t="array" ref="H144">IF(LEN(E144)=0,"",SUM(IF(OR(E144={"SRO"}),1,E144),IF(F144="Yes",1,0),IF(G144="Yes",1,0)))</f>
        <v/>
      </c>
      <c r="I144" s="151"/>
      <c r="J144" s="87" t="str">
        <f t="shared" si="8"/>
        <v/>
      </c>
      <c r="K144" s="149"/>
      <c r="L144" s="12"/>
      <c r="M144" s="13">
        <v>0</v>
      </c>
      <c r="N144" s="170"/>
      <c r="O144" s="23"/>
      <c r="P144" s="12"/>
      <c r="Q144" s="13">
        <v>0</v>
      </c>
      <c r="R144" s="14"/>
      <c r="S144" s="84"/>
      <c r="T144" s="84"/>
      <c r="U144" s="192"/>
    </row>
    <row r="145" spans="1:21" ht="15.75" x14ac:dyDescent="0.25">
      <c r="A145" s="10"/>
      <c r="B145" s="176"/>
      <c r="C145" s="176"/>
      <c r="D145" s="176"/>
      <c r="E145" s="148"/>
      <c r="F145" s="186" t="str">
        <f t="shared" si="6"/>
        <v/>
      </c>
      <c r="G145" s="186" t="str">
        <f t="shared" si="7"/>
        <v/>
      </c>
      <c r="H145" s="187" t="str" cm="1">
        <f t="array" ref="H145">IF(LEN(E145)=0,"",SUM(IF(OR(E145={"SRO"}),1,E145),IF(F145="Yes",1,0),IF(G145="Yes",1,0)))</f>
        <v/>
      </c>
      <c r="I145" s="151"/>
      <c r="J145" s="87" t="str">
        <f t="shared" si="8"/>
        <v/>
      </c>
      <c r="K145" s="149"/>
      <c r="L145" s="12"/>
      <c r="M145" s="13">
        <v>0</v>
      </c>
      <c r="N145" s="170"/>
      <c r="O145" s="23"/>
      <c r="P145" s="12"/>
      <c r="Q145" s="13">
        <v>0</v>
      </c>
      <c r="R145" s="14"/>
      <c r="S145" s="84"/>
      <c r="T145" s="84"/>
      <c r="U145" s="192"/>
    </row>
    <row r="146" spans="1:21" ht="15.75" x14ac:dyDescent="0.25">
      <c r="A146" s="10"/>
      <c r="B146" s="176"/>
      <c r="C146" s="176"/>
      <c r="D146" s="176"/>
      <c r="E146" s="148"/>
      <c r="F146" s="186" t="str">
        <f t="shared" si="6"/>
        <v/>
      </c>
      <c r="G146" s="186" t="str">
        <f t="shared" si="7"/>
        <v/>
      </c>
      <c r="H146" s="187" t="str" cm="1">
        <f t="array" ref="H146">IF(LEN(E146)=0,"",SUM(IF(OR(E146={"SRO"}),1,E146),IF(F146="Yes",1,0),IF(G146="Yes",1,0)))</f>
        <v/>
      </c>
      <c r="I146" s="151"/>
      <c r="J146" s="87" t="str">
        <f t="shared" si="8"/>
        <v/>
      </c>
      <c r="K146" s="149"/>
      <c r="L146" s="12"/>
      <c r="M146" s="13">
        <v>0</v>
      </c>
      <c r="N146" s="170"/>
      <c r="O146" s="23"/>
      <c r="P146" s="12"/>
      <c r="Q146" s="13">
        <v>0</v>
      </c>
      <c r="R146" s="14"/>
      <c r="S146" s="84"/>
      <c r="T146" s="84"/>
      <c r="U146" s="192"/>
    </row>
    <row r="147" spans="1:21" ht="15.75" x14ac:dyDescent="0.25">
      <c r="A147" s="10"/>
      <c r="B147" s="176"/>
      <c r="C147" s="176"/>
      <c r="D147" s="176"/>
      <c r="E147" s="148"/>
      <c r="F147" s="186" t="str">
        <f t="shared" si="6"/>
        <v/>
      </c>
      <c r="G147" s="186" t="str">
        <f t="shared" si="7"/>
        <v/>
      </c>
      <c r="H147" s="187" t="str" cm="1">
        <f t="array" ref="H147">IF(LEN(E147)=0,"",SUM(IF(OR(E147={"SRO"}),1,E147),IF(F147="Yes",1,0),IF(G147="Yes",1,0)))</f>
        <v/>
      </c>
      <c r="I147" s="151"/>
      <c r="J147" s="87" t="str">
        <f t="shared" si="8"/>
        <v/>
      </c>
      <c r="K147" s="149"/>
      <c r="L147" s="12"/>
      <c r="M147" s="13">
        <v>0</v>
      </c>
      <c r="N147" s="170"/>
      <c r="O147" s="23"/>
      <c r="P147" s="12"/>
      <c r="Q147" s="13">
        <v>0</v>
      </c>
      <c r="R147" s="14"/>
      <c r="S147" s="84"/>
      <c r="T147" s="84"/>
      <c r="U147" s="192"/>
    </row>
    <row r="148" spans="1:21" ht="15.75" x14ac:dyDescent="0.25">
      <c r="A148" s="10"/>
      <c r="B148" s="176"/>
      <c r="C148" s="176"/>
      <c r="D148" s="176"/>
      <c r="E148" s="148"/>
      <c r="F148" s="186" t="str">
        <f t="shared" si="6"/>
        <v/>
      </c>
      <c r="G148" s="186" t="str">
        <f t="shared" si="7"/>
        <v/>
      </c>
      <c r="H148" s="187" t="str" cm="1">
        <f t="array" ref="H148">IF(LEN(E148)=0,"",SUM(IF(OR(E148={"SRO"}),1,E148),IF(F148="Yes",1,0),IF(G148="Yes",1,0)))</f>
        <v/>
      </c>
      <c r="I148" s="151"/>
      <c r="J148" s="87" t="str">
        <f t="shared" si="8"/>
        <v/>
      </c>
      <c r="K148" s="149"/>
      <c r="L148" s="12"/>
      <c r="M148" s="13">
        <v>0</v>
      </c>
      <c r="N148" s="170"/>
      <c r="O148" s="23"/>
      <c r="P148" s="12"/>
      <c r="Q148" s="13">
        <v>0</v>
      </c>
      <c r="R148" s="14"/>
      <c r="S148" s="84"/>
      <c r="T148" s="84"/>
      <c r="U148" s="192"/>
    </row>
    <row r="149" spans="1:21" ht="15.75" x14ac:dyDescent="0.25">
      <c r="A149" s="10"/>
      <c r="B149" s="176"/>
      <c r="C149" s="176"/>
      <c r="D149" s="176"/>
      <c r="E149" s="148"/>
      <c r="F149" s="186" t="str">
        <f t="shared" si="6"/>
        <v/>
      </c>
      <c r="G149" s="186" t="str">
        <f t="shared" si="7"/>
        <v/>
      </c>
      <c r="H149" s="187" t="str" cm="1">
        <f t="array" ref="H149">IF(LEN(E149)=0,"",SUM(IF(OR(E149={"SRO"}),1,E149),IF(F149="Yes",1,0),IF(G149="Yes",1,0)))</f>
        <v/>
      </c>
      <c r="I149" s="151"/>
      <c r="J149" s="87" t="str">
        <f t="shared" si="8"/>
        <v/>
      </c>
      <c r="K149" s="149"/>
      <c r="L149" s="12"/>
      <c r="M149" s="13">
        <v>0</v>
      </c>
      <c r="N149" s="170"/>
      <c r="O149" s="23"/>
      <c r="P149" s="12"/>
      <c r="Q149" s="13">
        <v>0</v>
      </c>
      <c r="R149" s="14"/>
      <c r="S149" s="84"/>
      <c r="T149" s="84"/>
      <c r="U149" s="192"/>
    </row>
    <row r="150" spans="1:21" ht="15.75" x14ac:dyDescent="0.25">
      <c r="A150" s="10"/>
      <c r="B150" s="176"/>
      <c r="C150" s="176"/>
      <c r="D150" s="176"/>
      <c r="E150" s="148"/>
      <c r="F150" s="186" t="str">
        <f t="shared" si="6"/>
        <v/>
      </c>
      <c r="G150" s="186" t="str">
        <f t="shared" si="7"/>
        <v/>
      </c>
      <c r="H150" s="187" t="str" cm="1">
        <f t="array" ref="H150">IF(LEN(E150)=0,"",SUM(IF(OR(E150={"SRO"}),1,E150),IF(F150="Yes",1,0),IF(G150="Yes",1,0)))</f>
        <v/>
      </c>
      <c r="I150" s="151"/>
      <c r="J150" s="87" t="str">
        <f t="shared" si="8"/>
        <v/>
      </c>
      <c r="K150" s="149"/>
      <c r="L150" s="12"/>
      <c r="M150" s="13">
        <v>0</v>
      </c>
      <c r="N150" s="170"/>
      <c r="O150" s="23"/>
      <c r="P150" s="12"/>
      <c r="Q150" s="13">
        <v>0</v>
      </c>
      <c r="R150" s="14"/>
      <c r="S150" s="84"/>
      <c r="T150" s="84"/>
      <c r="U150" s="192"/>
    </row>
    <row r="151" spans="1:21" ht="15.75" x14ac:dyDescent="0.25">
      <c r="A151" s="10"/>
      <c r="B151" s="176"/>
      <c r="C151" s="176"/>
      <c r="D151" s="176"/>
      <c r="E151" s="148"/>
      <c r="F151" s="186" t="str">
        <f t="shared" si="6"/>
        <v/>
      </c>
      <c r="G151" s="186" t="str">
        <f t="shared" si="7"/>
        <v/>
      </c>
      <c r="H151" s="187" t="str" cm="1">
        <f t="array" ref="H151">IF(LEN(E151)=0,"",SUM(IF(OR(E151={"SRO"}),1,E151),IF(F151="Yes",1,0),IF(G151="Yes",1,0)))</f>
        <v/>
      </c>
      <c r="I151" s="151"/>
      <c r="J151" s="87" t="str">
        <f t="shared" si="8"/>
        <v/>
      </c>
      <c r="K151" s="149"/>
      <c r="L151" s="12"/>
      <c r="M151" s="13">
        <v>0</v>
      </c>
      <c r="N151" s="170"/>
      <c r="O151" s="23"/>
      <c r="P151" s="12"/>
      <c r="Q151" s="13">
        <v>0</v>
      </c>
      <c r="R151" s="14"/>
      <c r="S151" s="84"/>
      <c r="T151" s="84"/>
      <c r="U151" s="192"/>
    </row>
    <row r="152" spans="1:21" ht="15.75" x14ac:dyDescent="0.25">
      <c r="A152" s="10"/>
      <c r="B152" s="176"/>
      <c r="C152" s="176"/>
      <c r="D152" s="176"/>
      <c r="E152" s="148"/>
      <c r="F152" s="186" t="str">
        <f t="shared" si="6"/>
        <v/>
      </c>
      <c r="G152" s="186" t="str">
        <f t="shared" si="7"/>
        <v/>
      </c>
      <c r="H152" s="187" t="str" cm="1">
        <f t="array" ref="H152">IF(LEN(E152)=0,"",SUM(IF(OR(E152={"SRO"}),1,E152),IF(F152="Yes",1,0),IF(G152="Yes",1,0)))</f>
        <v/>
      </c>
      <c r="I152" s="151"/>
      <c r="J152" s="87" t="str">
        <f t="shared" si="8"/>
        <v/>
      </c>
      <c r="K152" s="149"/>
      <c r="L152" s="12"/>
      <c r="M152" s="13">
        <v>0</v>
      </c>
      <c r="N152" s="170"/>
      <c r="O152" s="23"/>
      <c r="P152" s="12"/>
      <c r="Q152" s="13">
        <v>0</v>
      </c>
      <c r="R152" s="14"/>
      <c r="S152" s="84"/>
      <c r="T152" s="84"/>
      <c r="U152" s="192"/>
    </row>
    <row r="153" spans="1:21" ht="15.75" x14ac:dyDescent="0.25">
      <c r="A153" s="10"/>
      <c r="B153" s="176"/>
      <c r="C153" s="176"/>
      <c r="D153" s="176"/>
      <c r="E153" s="148"/>
      <c r="F153" s="186" t="str">
        <f t="shared" si="6"/>
        <v/>
      </c>
      <c r="G153" s="186" t="str">
        <f t="shared" si="7"/>
        <v/>
      </c>
      <c r="H153" s="187" t="str" cm="1">
        <f t="array" ref="H153">IF(LEN(E153)=0,"",SUM(IF(OR(E153={"SRO"}),1,E153),IF(F153="Yes",1,0),IF(G153="Yes",1,0)))</f>
        <v/>
      </c>
      <c r="I153" s="151"/>
      <c r="J153" s="87" t="str">
        <f t="shared" si="8"/>
        <v/>
      </c>
      <c r="K153" s="149"/>
      <c r="L153" s="12"/>
      <c r="M153" s="13">
        <v>0</v>
      </c>
      <c r="N153" s="170"/>
      <c r="O153" s="23"/>
      <c r="P153" s="12"/>
      <c r="Q153" s="13">
        <v>0</v>
      </c>
      <c r="R153" s="14"/>
      <c r="S153" s="84"/>
      <c r="T153" s="84"/>
      <c r="U153" s="192"/>
    </row>
    <row r="154" spans="1:21" ht="15.75" x14ac:dyDescent="0.25">
      <c r="A154" s="10"/>
      <c r="B154" s="176"/>
      <c r="C154" s="176"/>
      <c r="D154" s="176"/>
      <c r="E154" s="148"/>
      <c r="F154" s="186" t="str">
        <f t="shared" si="6"/>
        <v/>
      </c>
      <c r="G154" s="186" t="str">
        <f t="shared" si="7"/>
        <v/>
      </c>
      <c r="H154" s="187" t="str" cm="1">
        <f t="array" ref="H154">IF(LEN(E154)=0,"",SUM(IF(OR(E154={"SRO"}),1,E154),IF(F154="Yes",1,0),IF(G154="Yes",1,0)))</f>
        <v/>
      </c>
      <c r="I154" s="151"/>
      <c r="J154" s="87" t="str">
        <f t="shared" si="8"/>
        <v/>
      </c>
      <c r="K154" s="149"/>
      <c r="L154" s="12"/>
      <c r="M154" s="13">
        <v>0</v>
      </c>
      <c r="N154" s="170"/>
      <c r="O154" s="23"/>
      <c r="P154" s="12"/>
      <c r="Q154" s="13">
        <v>0</v>
      </c>
      <c r="R154" s="14"/>
      <c r="S154" s="84"/>
      <c r="T154" s="84"/>
      <c r="U154" s="192"/>
    </row>
    <row r="155" spans="1:21" ht="15.75" x14ac:dyDescent="0.25">
      <c r="A155" s="10"/>
      <c r="B155" s="176"/>
      <c r="C155" s="176"/>
      <c r="D155" s="176"/>
      <c r="E155" s="148"/>
      <c r="F155" s="186" t="str">
        <f t="shared" si="6"/>
        <v/>
      </c>
      <c r="G155" s="186" t="str">
        <f t="shared" si="7"/>
        <v/>
      </c>
      <c r="H155" s="187" t="str" cm="1">
        <f t="array" ref="H155">IF(LEN(E155)=0,"",SUM(IF(OR(E155={"SRO"}),1,E155),IF(F155="Yes",1,0),IF(G155="Yes",1,0)))</f>
        <v/>
      </c>
      <c r="I155" s="151"/>
      <c r="J155" s="87" t="str">
        <f t="shared" si="8"/>
        <v/>
      </c>
      <c r="K155" s="149"/>
      <c r="L155" s="12"/>
      <c r="M155" s="13">
        <v>0</v>
      </c>
      <c r="N155" s="170"/>
      <c r="O155" s="23"/>
      <c r="P155" s="12"/>
      <c r="Q155" s="13">
        <v>0</v>
      </c>
      <c r="R155" s="14"/>
      <c r="S155" s="84"/>
      <c r="T155" s="84"/>
      <c r="U155" s="192"/>
    </row>
    <row r="156" spans="1:21" ht="15.75" x14ac:dyDescent="0.25">
      <c r="A156" s="10"/>
      <c r="B156" s="176"/>
      <c r="C156" s="176"/>
      <c r="D156" s="176"/>
      <c r="E156" s="148"/>
      <c r="F156" s="186" t="str">
        <f t="shared" si="6"/>
        <v/>
      </c>
      <c r="G156" s="186" t="str">
        <f t="shared" si="7"/>
        <v/>
      </c>
      <c r="H156" s="187" t="str" cm="1">
        <f t="array" ref="H156">IF(LEN(E156)=0,"",SUM(IF(OR(E156={"SRO"}),1,E156),IF(F156="Yes",1,0),IF(G156="Yes",1,0)))</f>
        <v/>
      </c>
      <c r="I156" s="151"/>
      <c r="J156" s="87" t="str">
        <f t="shared" si="8"/>
        <v/>
      </c>
      <c r="K156" s="149"/>
      <c r="L156" s="12"/>
      <c r="M156" s="13">
        <v>0</v>
      </c>
      <c r="N156" s="170"/>
      <c r="O156" s="23"/>
      <c r="P156" s="12"/>
      <c r="Q156" s="13">
        <v>0</v>
      </c>
      <c r="R156" s="14"/>
      <c r="S156" s="84"/>
      <c r="T156" s="84"/>
      <c r="U156" s="192"/>
    </row>
    <row r="157" spans="1:21" ht="15.75" x14ac:dyDescent="0.25">
      <c r="A157" s="10"/>
      <c r="B157" s="176"/>
      <c r="C157" s="176"/>
      <c r="D157" s="176"/>
      <c r="E157" s="148"/>
      <c r="F157" s="186" t="str">
        <f t="shared" si="6"/>
        <v/>
      </c>
      <c r="G157" s="186" t="str">
        <f t="shared" si="7"/>
        <v/>
      </c>
      <c r="H157" s="187" t="str" cm="1">
        <f t="array" ref="H157">IF(LEN(E157)=0,"",SUM(IF(OR(E157={"SRO"}),1,E157),IF(F157="Yes",1,0),IF(G157="Yes",1,0)))</f>
        <v/>
      </c>
      <c r="I157" s="151"/>
      <c r="J157" s="87" t="str">
        <f t="shared" si="8"/>
        <v/>
      </c>
      <c r="K157" s="149"/>
      <c r="L157" s="12"/>
      <c r="M157" s="13">
        <v>0</v>
      </c>
      <c r="N157" s="170"/>
      <c r="O157" s="23"/>
      <c r="P157" s="12"/>
      <c r="Q157" s="13">
        <v>0</v>
      </c>
      <c r="R157" s="14"/>
      <c r="S157" s="84"/>
      <c r="T157" s="84"/>
      <c r="U157" s="192"/>
    </row>
    <row r="158" spans="1:21" ht="15.75" x14ac:dyDescent="0.25">
      <c r="A158" s="10"/>
      <c r="B158" s="176"/>
      <c r="C158" s="176"/>
      <c r="D158" s="176"/>
      <c r="E158" s="148"/>
      <c r="F158" s="186" t="str">
        <f t="shared" si="6"/>
        <v/>
      </c>
      <c r="G158" s="186" t="str">
        <f t="shared" si="7"/>
        <v/>
      </c>
      <c r="H158" s="187" t="str" cm="1">
        <f t="array" ref="H158">IF(LEN(E158)=0,"",SUM(IF(OR(E158={"SRO"}),1,E158),IF(F158="Yes",1,0),IF(G158="Yes",1,0)))</f>
        <v/>
      </c>
      <c r="I158" s="151"/>
      <c r="J158" s="87" t="str">
        <f t="shared" si="8"/>
        <v/>
      </c>
      <c r="K158" s="149"/>
      <c r="L158" s="12"/>
      <c r="M158" s="13">
        <v>0</v>
      </c>
      <c r="N158" s="170"/>
      <c r="O158" s="23"/>
      <c r="P158" s="12"/>
      <c r="Q158" s="13">
        <v>0</v>
      </c>
      <c r="R158" s="14"/>
      <c r="S158" s="84"/>
      <c r="T158" s="84"/>
      <c r="U158" s="192"/>
    </row>
    <row r="159" spans="1:21" ht="15.75" x14ac:dyDescent="0.25">
      <c r="A159" s="10"/>
      <c r="B159" s="176"/>
      <c r="C159" s="176"/>
      <c r="D159" s="176"/>
      <c r="E159" s="148"/>
      <c r="F159" s="186" t="str">
        <f t="shared" si="6"/>
        <v/>
      </c>
      <c r="G159" s="186" t="str">
        <f t="shared" si="7"/>
        <v/>
      </c>
      <c r="H159" s="187" t="str" cm="1">
        <f t="array" ref="H159">IF(LEN(E159)=0,"",SUM(IF(OR(E159={"SRO"}),1,E159),IF(F159="Yes",1,0),IF(G159="Yes",1,0)))</f>
        <v/>
      </c>
      <c r="I159" s="151"/>
      <c r="J159" s="87" t="str">
        <f t="shared" si="8"/>
        <v/>
      </c>
      <c r="K159" s="149"/>
      <c r="L159" s="12"/>
      <c r="M159" s="13">
        <v>0</v>
      </c>
      <c r="N159" s="170"/>
      <c r="O159" s="23"/>
      <c r="P159" s="12"/>
      <c r="Q159" s="13">
        <v>0</v>
      </c>
      <c r="R159" s="14"/>
      <c r="S159" s="84"/>
      <c r="T159" s="84"/>
      <c r="U159" s="192"/>
    </row>
    <row r="160" spans="1:21" ht="15.75" x14ac:dyDescent="0.25">
      <c r="A160" s="10"/>
      <c r="B160" s="176"/>
      <c r="C160" s="176"/>
      <c r="D160" s="176"/>
      <c r="E160" s="148"/>
      <c r="F160" s="186" t="str">
        <f t="shared" si="6"/>
        <v/>
      </c>
      <c r="G160" s="186" t="str">
        <f t="shared" si="7"/>
        <v/>
      </c>
      <c r="H160" s="187" t="str" cm="1">
        <f t="array" ref="H160">IF(LEN(E160)=0,"",SUM(IF(OR(E160={"SRO"}),1,E160),IF(F160="Yes",1,0),IF(G160="Yes",1,0)))</f>
        <v/>
      </c>
      <c r="I160" s="151"/>
      <c r="J160" s="87" t="str">
        <f t="shared" si="8"/>
        <v/>
      </c>
      <c r="K160" s="149"/>
      <c r="L160" s="12"/>
      <c r="M160" s="13">
        <v>0</v>
      </c>
      <c r="N160" s="170"/>
      <c r="O160" s="23"/>
      <c r="P160" s="12"/>
      <c r="Q160" s="13">
        <v>0</v>
      </c>
      <c r="R160" s="14"/>
      <c r="S160" s="84"/>
      <c r="T160" s="84"/>
      <c r="U160" s="192"/>
    </row>
    <row r="161" spans="1:21" ht="15.75" x14ac:dyDescent="0.25">
      <c r="A161" s="10"/>
      <c r="B161" s="176"/>
      <c r="C161" s="176"/>
      <c r="D161" s="176"/>
      <c r="E161" s="148"/>
      <c r="F161" s="186" t="str">
        <f t="shared" si="6"/>
        <v/>
      </c>
      <c r="G161" s="186" t="str">
        <f t="shared" si="7"/>
        <v/>
      </c>
      <c r="H161" s="187" t="str" cm="1">
        <f t="array" ref="H161">IF(LEN(E161)=0,"",SUM(IF(OR(E161={"SRO"}),1,E161),IF(F161="Yes",1,0),IF(G161="Yes",1,0)))</f>
        <v/>
      </c>
      <c r="I161" s="151"/>
      <c r="J161" s="87" t="str">
        <f t="shared" si="8"/>
        <v/>
      </c>
      <c r="K161" s="149"/>
      <c r="L161" s="12"/>
      <c r="M161" s="13">
        <v>0</v>
      </c>
      <c r="N161" s="170"/>
      <c r="O161" s="23"/>
      <c r="P161" s="12"/>
      <c r="Q161" s="13">
        <v>0</v>
      </c>
      <c r="R161" s="14"/>
      <c r="S161" s="84"/>
      <c r="T161" s="84"/>
      <c r="U161" s="192"/>
    </row>
    <row r="162" spans="1:21" ht="15.75" x14ac:dyDescent="0.25">
      <c r="A162" s="10"/>
      <c r="B162" s="176"/>
      <c r="C162" s="176"/>
      <c r="D162" s="176"/>
      <c r="E162" s="148"/>
      <c r="F162" s="186" t="str">
        <f t="shared" si="6"/>
        <v/>
      </c>
      <c r="G162" s="186" t="str">
        <f t="shared" si="7"/>
        <v/>
      </c>
      <c r="H162" s="187" t="str" cm="1">
        <f t="array" ref="H162">IF(LEN(E162)=0,"",SUM(IF(OR(E162={"SRO"}),1,E162),IF(F162="Yes",1,0),IF(G162="Yes",1,0)))</f>
        <v/>
      </c>
      <c r="I162" s="151"/>
      <c r="J162" s="87" t="str">
        <f t="shared" si="8"/>
        <v/>
      </c>
      <c r="K162" s="149"/>
      <c r="L162" s="12"/>
      <c r="M162" s="13">
        <v>0</v>
      </c>
      <c r="N162" s="170"/>
      <c r="O162" s="23"/>
      <c r="P162" s="12"/>
      <c r="Q162" s="13">
        <v>0</v>
      </c>
      <c r="R162" s="14"/>
      <c r="S162" s="84"/>
      <c r="T162" s="84"/>
      <c r="U162" s="192"/>
    </row>
    <row r="163" spans="1:21" ht="15.75" x14ac:dyDescent="0.25">
      <c r="A163" s="10"/>
      <c r="B163" s="176"/>
      <c r="C163" s="176"/>
      <c r="D163" s="176"/>
      <c r="E163" s="148"/>
      <c r="F163" s="186" t="str">
        <f t="shared" si="6"/>
        <v/>
      </c>
      <c r="G163" s="186" t="str">
        <f t="shared" si="7"/>
        <v/>
      </c>
      <c r="H163" s="187" t="str" cm="1">
        <f t="array" ref="H163">IF(LEN(E163)=0,"",SUM(IF(OR(E163={"SRO"}),1,E163),IF(F163="Yes",1,0),IF(G163="Yes",1,0)))</f>
        <v/>
      </c>
      <c r="I163" s="151"/>
      <c r="J163" s="87" t="str">
        <f t="shared" si="8"/>
        <v/>
      </c>
      <c r="K163" s="149"/>
      <c r="L163" s="12"/>
      <c r="M163" s="13">
        <v>0</v>
      </c>
      <c r="N163" s="170"/>
      <c r="O163" s="23"/>
      <c r="P163" s="12"/>
      <c r="Q163" s="13">
        <v>0</v>
      </c>
      <c r="R163" s="14"/>
      <c r="S163" s="84"/>
      <c r="T163" s="84"/>
      <c r="U163" s="192"/>
    </row>
    <row r="164" spans="1:21" ht="15.75" x14ac:dyDescent="0.25">
      <c r="A164" s="10"/>
      <c r="B164" s="176"/>
      <c r="C164" s="176"/>
      <c r="D164" s="176"/>
      <c r="E164" s="148"/>
      <c r="F164" s="186" t="str">
        <f t="shared" si="6"/>
        <v/>
      </c>
      <c r="G164" s="186" t="str">
        <f t="shared" si="7"/>
        <v/>
      </c>
      <c r="H164" s="187" t="str" cm="1">
        <f t="array" ref="H164">IF(LEN(E164)=0,"",SUM(IF(OR(E164={"SRO"}),1,E164),IF(F164="Yes",1,0),IF(G164="Yes",1,0)))</f>
        <v/>
      </c>
      <c r="I164" s="151"/>
      <c r="J164" s="87" t="str">
        <f t="shared" si="8"/>
        <v/>
      </c>
      <c r="K164" s="149"/>
      <c r="L164" s="12"/>
      <c r="M164" s="13">
        <v>0</v>
      </c>
      <c r="N164" s="170"/>
      <c r="O164" s="23"/>
      <c r="P164" s="12"/>
      <c r="Q164" s="13">
        <v>0</v>
      </c>
      <c r="R164" s="14"/>
      <c r="S164" s="84"/>
      <c r="T164" s="84"/>
      <c r="U164" s="192"/>
    </row>
    <row r="165" spans="1:21" ht="15.75" x14ac:dyDescent="0.25">
      <c r="A165" s="10"/>
      <c r="B165" s="176"/>
      <c r="C165" s="176"/>
      <c r="D165" s="176"/>
      <c r="E165" s="148"/>
      <c r="F165" s="186" t="str">
        <f t="shared" si="6"/>
        <v/>
      </c>
      <c r="G165" s="186" t="str">
        <f t="shared" si="7"/>
        <v/>
      </c>
      <c r="H165" s="187" t="str" cm="1">
        <f t="array" ref="H165">IF(LEN(E165)=0,"",SUM(IF(OR(E165={"SRO"}),1,E165),IF(F165="Yes",1,0),IF(G165="Yes",1,0)))</f>
        <v/>
      </c>
      <c r="I165" s="151"/>
      <c r="J165" s="87" t="str">
        <f t="shared" si="8"/>
        <v/>
      </c>
      <c r="K165" s="149"/>
      <c r="L165" s="12"/>
      <c r="M165" s="13">
        <v>0</v>
      </c>
      <c r="N165" s="170"/>
      <c r="O165" s="23"/>
      <c r="P165" s="12"/>
      <c r="Q165" s="13">
        <v>0</v>
      </c>
      <c r="R165" s="14"/>
      <c r="S165" s="84"/>
      <c r="T165" s="84"/>
      <c r="U165" s="192"/>
    </row>
    <row r="166" spans="1:21" ht="15.75" x14ac:dyDescent="0.25">
      <c r="A166" s="10"/>
      <c r="B166" s="176"/>
      <c r="C166" s="176"/>
      <c r="D166" s="176"/>
      <c r="E166" s="148"/>
      <c r="F166" s="186" t="str">
        <f t="shared" si="6"/>
        <v/>
      </c>
      <c r="G166" s="186" t="str">
        <f t="shared" si="7"/>
        <v/>
      </c>
      <c r="H166" s="187" t="str" cm="1">
        <f t="array" ref="H166">IF(LEN(E166)=0,"",SUM(IF(OR(E166={"SRO"}),1,E166),IF(F166="Yes",1,0),IF(G166="Yes",1,0)))</f>
        <v/>
      </c>
      <c r="I166" s="151"/>
      <c r="J166" s="87" t="str">
        <f t="shared" si="8"/>
        <v/>
      </c>
      <c r="K166" s="149"/>
      <c r="L166" s="12"/>
      <c r="M166" s="13">
        <v>0</v>
      </c>
      <c r="N166" s="170"/>
      <c r="O166" s="23"/>
      <c r="P166" s="12"/>
      <c r="Q166" s="13">
        <v>0</v>
      </c>
      <c r="R166" s="14"/>
      <c r="S166" s="84"/>
      <c r="T166" s="84"/>
      <c r="U166" s="192"/>
    </row>
    <row r="167" spans="1:21" ht="15.75" x14ac:dyDescent="0.25">
      <c r="A167" s="10"/>
      <c r="B167" s="176"/>
      <c r="C167" s="176"/>
      <c r="D167" s="176"/>
      <c r="E167" s="148"/>
      <c r="F167" s="186" t="str">
        <f t="shared" si="6"/>
        <v/>
      </c>
      <c r="G167" s="186" t="str">
        <f t="shared" si="7"/>
        <v/>
      </c>
      <c r="H167" s="187" t="str" cm="1">
        <f t="array" ref="H167">IF(LEN(E167)=0,"",SUM(IF(OR(E167={"SRO"}),1,E167),IF(F167="Yes",1,0),IF(G167="Yes",1,0)))</f>
        <v/>
      </c>
      <c r="I167" s="151"/>
      <c r="J167" s="87" t="str">
        <f t="shared" si="8"/>
        <v/>
      </c>
      <c r="K167" s="149"/>
      <c r="L167" s="12"/>
      <c r="M167" s="13">
        <v>0</v>
      </c>
      <c r="N167" s="170"/>
      <c r="O167" s="23"/>
      <c r="P167" s="12"/>
      <c r="Q167" s="13">
        <v>0</v>
      </c>
      <c r="R167" s="14"/>
      <c r="S167" s="84"/>
      <c r="T167" s="84"/>
      <c r="U167" s="192"/>
    </row>
    <row r="168" spans="1:21" ht="15.75" x14ac:dyDescent="0.25">
      <c r="A168" s="10"/>
      <c r="B168" s="176"/>
      <c r="C168" s="176"/>
      <c r="D168" s="176"/>
      <c r="E168" s="148"/>
      <c r="F168" s="186" t="str">
        <f t="shared" si="6"/>
        <v/>
      </c>
      <c r="G168" s="186" t="str">
        <f t="shared" si="7"/>
        <v/>
      </c>
      <c r="H168" s="187" t="str" cm="1">
        <f t="array" ref="H168">IF(LEN(E168)=0,"",SUM(IF(OR(E168={"SRO"}),1,E168),IF(F168="Yes",1,0),IF(G168="Yes",1,0)))</f>
        <v/>
      </c>
      <c r="I168" s="151"/>
      <c r="J168" s="87" t="str">
        <f t="shared" si="8"/>
        <v/>
      </c>
      <c r="K168" s="149"/>
      <c r="L168" s="12"/>
      <c r="M168" s="13">
        <v>0</v>
      </c>
      <c r="N168" s="170"/>
      <c r="O168" s="23"/>
      <c r="P168" s="12"/>
      <c r="Q168" s="13">
        <v>0</v>
      </c>
      <c r="R168" s="14"/>
      <c r="S168" s="84"/>
      <c r="T168" s="84"/>
      <c r="U168" s="192"/>
    </row>
    <row r="169" spans="1:21" ht="15.75" x14ac:dyDescent="0.25">
      <c r="A169" s="10"/>
      <c r="B169" s="176"/>
      <c r="C169" s="176"/>
      <c r="D169" s="176"/>
      <c r="E169" s="148"/>
      <c r="F169" s="186" t="str">
        <f t="shared" si="6"/>
        <v/>
      </c>
      <c r="G169" s="186" t="str">
        <f t="shared" si="7"/>
        <v/>
      </c>
      <c r="H169" s="187" t="str" cm="1">
        <f t="array" ref="H169">IF(LEN(E169)=0,"",SUM(IF(OR(E169={"SRO"}),1,E169),IF(F169="Yes",1,0),IF(G169="Yes",1,0)))</f>
        <v/>
      </c>
      <c r="I169" s="151"/>
      <c r="J169" s="87" t="str">
        <f t="shared" si="8"/>
        <v/>
      </c>
      <c r="K169" s="149"/>
      <c r="L169" s="12"/>
      <c r="M169" s="13">
        <v>0</v>
      </c>
      <c r="N169" s="170"/>
      <c r="O169" s="23"/>
      <c r="P169" s="12"/>
      <c r="Q169" s="13">
        <v>0</v>
      </c>
      <c r="R169" s="14"/>
      <c r="S169" s="84"/>
      <c r="T169" s="84"/>
      <c r="U169" s="192"/>
    </row>
    <row r="170" spans="1:21" ht="15.75" x14ac:dyDescent="0.25">
      <c r="A170" s="10"/>
      <c r="B170" s="176"/>
      <c r="C170" s="176"/>
      <c r="D170" s="176"/>
      <c r="E170" s="148"/>
      <c r="F170" s="186" t="str">
        <f t="shared" si="6"/>
        <v/>
      </c>
      <c r="G170" s="186" t="str">
        <f t="shared" si="7"/>
        <v/>
      </c>
      <c r="H170" s="187" t="str" cm="1">
        <f t="array" ref="H170">IF(LEN(E170)=0,"",SUM(IF(OR(E170={"SRO"}),1,E170),IF(F170="Yes",1,0),IF(G170="Yes",1,0)))</f>
        <v/>
      </c>
      <c r="I170" s="151"/>
      <c r="J170" s="87" t="str">
        <f t="shared" si="8"/>
        <v/>
      </c>
      <c r="K170" s="149"/>
      <c r="L170" s="12"/>
      <c r="M170" s="13">
        <v>0</v>
      </c>
      <c r="N170" s="170"/>
      <c r="O170" s="23"/>
      <c r="P170" s="12"/>
      <c r="Q170" s="13">
        <v>0</v>
      </c>
      <c r="R170" s="14"/>
      <c r="S170" s="84"/>
      <c r="T170" s="84"/>
      <c r="U170" s="192"/>
    </row>
    <row r="171" spans="1:21" ht="15.75" x14ac:dyDescent="0.25">
      <c r="A171" s="10"/>
      <c r="B171" s="176"/>
      <c r="C171" s="176"/>
      <c r="D171" s="176"/>
      <c r="E171" s="148"/>
      <c r="F171" s="186" t="str">
        <f t="shared" si="6"/>
        <v/>
      </c>
      <c r="G171" s="186" t="str">
        <f t="shared" si="7"/>
        <v/>
      </c>
      <c r="H171" s="187" t="str" cm="1">
        <f t="array" ref="H171">IF(LEN(E171)=0,"",SUM(IF(OR(E171={"SRO"}),1,E171),IF(F171="Yes",1,0),IF(G171="Yes",1,0)))</f>
        <v/>
      </c>
      <c r="I171" s="151"/>
      <c r="J171" s="87" t="str">
        <f t="shared" si="8"/>
        <v/>
      </c>
      <c r="K171" s="149"/>
      <c r="L171" s="12"/>
      <c r="M171" s="13">
        <v>0</v>
      </c>
      <c r="N171" s="170"/>
      <c r="O171" s="23"/>
      <c r="P171" s="12"/>
      <c r="Q171" s="13">
        <v>0</v>
      </c>
      <c r="R171" s="14"/>
      <c r="S171" s="84"/>
      <c r="T171" s="84"/>
      <c r="U171" s="192"/>
    </row>
    <row r="172" spans="1:21" ht="15.75" x14ac:dyDescent="0.25">
      <c r="A172" s="10"/>
      <c r="B172" s="176"/>
      <c r="C172" s="176"/>
      <c r="D172" s="176"/>
      <c r="E172" s="148"/>
      <c r="F172" s="186" t="str">
        <f t="shared" si="6"/>
        <v/>
      </c>
      <c r="G172" s="186" t="str">
        <f t="shared" si="7"/>
        <v/>
      </c>
      <c r="H172" s="187" t="str" cm="1">
        <f t="array" ref="H172">IF(LEN(E172)=0,"",SUM(IF(OR(E172={"SRO"}),1,E172),IF(F172="Yes",1,0),IF(G172="Yes",1,0)))</f>
        <v/>
      </c>
      <c r="I172" s="151"/>
      <c r="J172" s="87" t="str">
        <f t="shared" si="8"/>
        <v/>
      </c>
      <c r="K172" s="149"/>
      <c r="L172" s="12"/>
      <c r="M172" s="13">
        <v>0</v>
      </c>
      <c r="N172" s="170"/>
      <c r="O172" s="23"/>
      <c r="P172" s="12"/>
      <c r="Q172" s="13">
        <v>0</v>
      </c>
      <c r="R172" s="14"/>
      <c r="S172" s="84"/>
      <c r="T172" s="84"/>
      <c r="U172" s="192"/>
    </row>
    <row r="173" spans="1:21" ht="15.75" x14ac:dyDescent="0.25">
      <c r="A173" s="10"/>
      <c r="B173" s="176"/>
      <c r="C173" s="176"/>
      <c r="D173" s="176"/>
      <c r="E173" s="148"/>
      <c r="F173" s="186" t="str">
        <f t="shared" si="6"/>
        <v/>
      </c>
      <c r="G173" s="186" t="str">
        <f t="shared" si="7"/>
        <v/>
      </c>
      <c r="H173" s="187" t="str" cm="1">
        <f t="array" ref="H173">IF(LEN(E173)=0,"",SUM(IF(OR(E173={"SRO"}),1,E173),IF(F173="Yes",1,0),IF(G173="Yes",1,0)))</f>
        <v/>
      </c>
      <c r="I173" s="151"/>
      <c r="J173" s="87" t="str">
        <f t="shared" si="8"/>
        <v/>
      </c>
      <c r="K173" s="149"/>
      <c r="L173" s="12"/>
      <c r="M173" s="13">
        <v>0</v>
      </c>
      <c r="N173" s="170"/>
      <c r="O173" s="23"/>
      <c r="P173" s="12"/>
      <c r="Q173" s="13">
        <v>0</v>
      </c>
      <c r="R173" s="14"/>
      <c r="S173" s="84"/>
      <c r="T173" s="84"/>
      <c r="U173" s="192"/>
    </row>
    <row r="174" spans="1:21" ht="15.75" x14ac:dyDescent="0.25">
      <c r="A174" s="10"/>
      <c r="B174" s="176"/>
      <c r="C174" s="176"/>
      <c r="D174" s="176"/>
      <c r="E174" s="148"/>
      <c r="F174" s="186" t="str">
        <f t="shared" si="6"/>
        <v/>
      </c>
      <c r="G174" s="186" t="str">
        <f t="shared" si="7"/>
        <v/>
      </c>
      <c r="H174" s="187" t="str" cm="1">
        <f t="array" ref="H174">IF(LEN(E174)=0,"",SUM(IF(OR(E174={"SRO"}),1,E174),IF(F174="Yes",1,0),IF(G174="Yes",1,0)))</f>
        <v/>
      </c>
      <c r="I174" s="151"/>
      <c r="J174" s="87" t="str">
        <f t="shared" si="8"/>
        <v/>
      </c>
      <c r="K174" s="149"/>
      <c r="L174" s="12"/>
      <c r="M174" s="13">
        <v>0</v>
      </c>
      <c r="N174" s="170"/>
      <c r="O174" s="23"/>
      <c r="P174" s="12"/>
      <c r="Q174" s="13">
        <v>0</v>
      </c>
      <c r="R174" s="14"/>
      <c r="S174" s="84"/>
      <c r="T174" s="84"/>
      <c r="U174" s="192"/>
    </row>
    <row r="175" spans="1:21" ht="15.75" x14ac:dyDescent="0.25">
      <c r="A175" s="10"/>
      <c r="B175" s="176"/>
      <c r="C175" s="176"/>
      <c r="D175" s="176"/>
      <c r="E175" s="148"/>
      <c r="F175" s="186" t="str">
        <f t="shared" si="6"/>
        <v/>
      </c>
      <c r="G175" s="186" t="str">
        <f t="shared" si="7"/>
        <v/>
      </c>
      <c r="H175" s="187" t="str" cm="1">
        <f t="array" ref="H175">IF(LEN(E175)=0,"",SUM(IF(OR(E175={"SRO"}),1,E175),IF(F175="Yes",1,0),IF(G175="Yes",1,0)))</f>
        <v/>
      </c>
      <c r="I175" s="151"/>
      <c r="J175" s="87" t="str">
        <f t="shared" si="8"/>
        <v/>
      </c>
      <c r="K175" s="149"/>
      <c r="L175" s="12"/>
      <c r="M175" s="13">
        <v>0</v>
      </c>
      <c r="N175" s="170"/>
      <c r="O175" s="23"/>
      <c r="P175" s="12"/>
      <c r="Q175" s="13">
        <v>0</v>
      </c>
      <c r="R175" s="14"/>
      <c r="S175" s="84"/>
      <c r="T175" s="84"/>
      <c r="U175" s="192"/>
    </row>
    <row r="176" spans="1:21" ht="15.75" x14ac:dyDescent="0.25">
      <c r="A176" s="10"/>
      <c r="B176" s="176"/>
      <c r="C176" s="176"/>
      <c r="D176" s="176"/>
      <c r="E176" s="148"/>
      <c r="F176" s="186" t="str">
        <f t="shared" si="6"/>
        <v/>
      </c>
      <c r="G176" s="186" t="str">
        <f t="shared" si="7"/>
        <v/>
      </c>
      <c r="H176" s="187" t="str" cm="1">
        <f t="array" ref="H176">IF(LEN(E176)=0,"",SUM(IF(OR(E176={"SRO"}),1,E176),IF(F176="Yes",1,0),IF(G176="Yes",1,0)))</f>
        <v/>
      </c>
      <c r="I176" s="151"/>
      <c r="J176" s="87" t="str">
        <f t="shared" si="8"/>
        <v/>
      </c>
      <c r="K176" s="149"/>
      <c r="L176" s="12"/>
      <c r="M176" s="13">
        <v>0</v>
      </c>
      <c r="N176" s="170"/>
      <c r="O176" s="23"/>
      <c r="P176" s="12"/>
      <c r="Q176" s="13">
        <v>0</v>
      </c>
      <c r="R176" s="14"/>
      <c r="S176" s="84"/>
      <c r="T176" s="84"/>
      <c r="U176" s="192"/>
    </row>
    <row r="177" spans="1:21" ht="15.75" x14ac:dyDescent="0.25">
      <c r="A177" s="10"/>
      <c r="B177" s="176"/>
      <c r="C177" s="176"/>
      <c r="D177" s="176"/>
      <c r="E177" s="148"/>
      <c r="F177" s="186" t="str">
        <f t="shared" si="6"/>
        <v/>
      </c>
      <c r="G177" s="186" t="str">
        <f t="shared" si="7"/>
        <v/>
      </c>
      <c r="H177" s="187" t="str" cm="1">
        <f t="array" ref="H177">IF(LEN(E177)=0,"",SUM(IF(OR(E177={"SRO"}),1,E177),IF(F177="Yes",1,0),IF(G177="Yes",1,0)))</f>
        <v/>
      </c>
      <c r="I177" s="151"/>
      <c r="J177" s="87" t="str">
        <f t="shared" si="8"/>
        <v/>
      </c>
      <c r="K177" s="149"/>
      <c r="L177" s="12"/>
      <c r="M177" s="13">
        <v>0</v>
      </c>
      <c r="N177" s="170"/>
      <c r="O177" s="23"/>
      <c r="P177" s="12"/>
      <c r="Q177" s="13">
        <v>0</v>
      </c>
      <c r="R177" s="14"/>
      <c r="S177" s="84"/>
      <c r="T177" s="84"/>
      <c r="U177" s="192"/>
    </row>
    <row r="178" spans="1:21" ht="15.75" x14ac:dyDescent="0.25">
      <c r="A178" s="10"/>
      <c r="B178" s="176"/>
      <c r="C178" s="176"/>
      <c r="D178" s="176"/>
      <c r="E178" s="148"/>
      <c r="F178" s="186" t="str">
        <f t="shared" si="6"/>
        <v/>
      </c>
      <c r="G178" s="186" t="str">
        <f t="shared" si="7"/>
        <v/>
      </c>
      <c r="H178" s="187" t="str" cm="1">
        <f t="array" ref="H178">IF(LEN(E178)=0,"",SUM(IF(OR(E178={"SRO"}),1,E178),IF(F178="Yes",1,0),IF(G178="Yes",1,0)))</f>
        <v/>
      </c>
      <c r="I178" s="151"/>
      <c r="J178" s="87" t="str">
        <f t="shared" si="8"/>
        <v/>
      </c>
      <c r="K178" s="149"/>
      <c r="L178" s="12"/>
      <c r="M178" s="13">
        <v>0</v>
      </c>
      <c r="N178" s="170"/>
      <c r="O178" s="23"/>
      <c r="P178" s="12"/>
      <c r="Q178" s="13">
        <v>0</v>
      </c>
      <c r="R178" s="14"/>
      <c r="S178" s="84"/>
      <c r="T178" s="84"/>
      <c r="U178" s="192"/>
    </row>
    <row r="179" spans="1:21" ht="15.75" x14ac:dyDescent="0.25">
      <c r="A179" s="10"/>
      <c r="B179" s="176"/>
      <c r="C179" s="176"/>
      <c r="D179" s="176"/>
      <c r="E179" s="148"/>
      <c r="F179" s="186" t="str">
        <f t="shared" si="6"/>
        <v/>
      </c>
      <c r="G179" s="186" t="str">
        <f t="shared" si="7"/>
        <v/>
      </c>
      <c r="H179" s="187" t="str" cm="1">
        <f t="array" ref="H179">IF(LEN(E179)=0,"",SUM(IF(OR(E179={"SRO"}),1,E179),IF(F179="Yes",1,0),IF(G179="Yes",1,0)))</f>
        <v/>
      </c>
      <c r="I179" s="151"/>
      <c r="J179" s="87" t="str">
        <f t="shared" si="8"/>
        <v/>
      </c>
      <c r="K179" s="149"/>
      <c r="L179" s="12"/>
      <c r="M179" s="13">
        <v>0</v>
      </c>
      <c r="N179" s="170"/>
      <c r="O179" s="23"/>
      <c r="P179" s="12"/>
      <c r="Q179" s="13">
        <v>0</v>
      </c>
      <c r="R179" s="14"/>
      <c r="S179" s="84"/>
      <c r="T179" s="84"/>
      <c r="U179" s="192"/>
    </row>
    <row r="180" spans="1:21" ht="15.75" x14ac:dyDescent="0.25">
      <c r="A180" s="10"/>
      <c r="B180" s="176"/>
      <c r="C180" s="176"/>
      <c r="D180" s="176"/>
      <c r="E180" s="148"/>
      <c r="F180" s="186" t="str">
        <f t="shared" si="6"/>
        <v/>
      </c>
      <c r="G180" s="186" t="str">
        <f t="shared" si="7"/>
        <v/>
      </c>
      <c r="H180" s="187" t="str" cm="1">
        <f t="array" ref="H180">IF(LEN(E180)=0,"",SUM(IF(OR(E180={"SRO"}),1,E180),IF(F180="Yes",1,0),IF(G180="Yes",1,0)))</f>
        <v/>
      </c>
      <c r="I180" s="151"/>
      <c r="J180" s="87" t="str">
        <f t="shared" si="8"/>
        <v/>
      </c>
      <c r="K180" s="149"/>
      <c r="L180" s="12"/>
      <c r="M180" s="13">
        <v>0</v>
      </c>
      <c r="N180" s="170"/>
      <c r="O180" s="23"/>
      <c r="P180" s="12"/>
      <c r="Q180" s="13">
        <v>0</v>
      </c>
      <c r="R180" s="14"/>
      <c r="S180" s="84"/>
      <c r="T180" s="84"/>
      <c r="U180" s="192"/>
    </row>
    <row r="181" spans="1:21" ht="15.75" x14ac:dyDescent="0.25">
      <c r="A181" s="10"/>
      <c r="B181" s="176"/>
      <c r="C181" s="176"/>
      <c r="D181" s="176"/>
      <c r="E181" s="148"/>
      <c r="F181" s="186" t="str">
        <f t="shared" si="6"/>
        <v/>
      </c>
      <c r="G181" s="186" t="str">
        <f t="shared" si="7"/>
        <v/>
      </c>
      <c r="H181" s="187" t="str" cm="1">
        <f t="array" ref="H181">IF(LEN(E181)=0,"",SUM(IF(OR(E181={"SRO"}),1,E181),IF(F181="Yes",1,0),IF(G181="Yes",1,0)))</f>
        <v/>
      </c>
      <c r="I181" s="151"/>
      <c r="J181" s="87" t="str">
        <f t="shared" si="8"/>
        <v/>
      </c>
      <c r="K181" s="149"/>
      <c r="L181" s="12"/>
      <c r="M181" s="13">
        <v>0</v>
      </c>
      <c r="N181" s="170"/>
      <c r="O181" s="23"/>
      <c r="P181" s="12"/>
      <c r="Q181" s="13">
        <v>0</v>
      </c>
      <c r="R181" s="14"/>
      <c r="S181" s="84"/>
      <c r="T181" s="84"/>
      <c r="U181" s="192"/>
    </row>
    <row r="182" spans="1:21" ht="15.75" x14ac:dyDescent="0.25">
      <c r="A182" s="10"/>
      <c r="B182" s="176"/>
      <c r="C182" s="176"/>
      <c r="D182" s="176"/>
      <c r="E182" s="148"/>
      <c r="F182" s="186" t="str">
        <f t="shared" si="6"/>
        <v/>
      </c>
      <c r="G182" s="186" t="str">
        <f t="shared" si="7"/>
        <v/>
      </c>
      <c r="H182" s="187" t="str" cm="1">
        <f t="array" ref="H182">IF(LEN(E182)=0,"",SUM(IF(OR(E182={"SRO"}),1,E182),IF(F182="Yes",1,0),IF(G182="Yes",1,0)))</f>
        <v/>
      </c>
      <c r="I182" s="151"/>
      <c r="J182" s="87" t="str">
        <f t="shared" si="8"/>
        <v/>
      </c>
      <c r="K182" s="149"/>
      <c r="L182" s="12"/>
      <c r="M182" s="13">
        <v>0</v>
      </c>
      <c r="N182" s="170"/>
      <c r="O182" s="23"/>
      <c r="P182" s="12"/>
      <c r="Q182" s="13">
        <v>0</v>
      </c>
      <c r="R182" s="14"/>
      <c r="S182" s="84"/>
      <c r="T182" s="84"/>
      <c r="U182" s="192"/>
    </row>
    <row r="183" spans="1:21" ht="15.75" x14ac:dyDescent="0.25">
      <c r="A183" s="10"/>
      <c r="B183" s="176"/>
      <c r="C183" s="176"/>
      <c r="D183" s="176"/>
      <c r="E183" s="148"/>
      <c r="F183" s="186" t="str">
        <f t="shared" si="6"/>
        <v/>
      </c>
      <c r="G183" s="186" t="str">
        <f t="shared" si="7"/>
        <v/>
      </c>
      <c r="H183" s="187" t="str" cm="1">
        <f t="array" ref="H183">IF(LEN(E183)=0,"",SUM(IF(OR(E183={"SRO"}),1,E183),IF(F183="Yes",1,0),IF(G183="Yes",1,0)))</f>
        <v/>
      </c>
      <c r="I183" s="151"/>
      <c r="J183" s="87" t="str">
        <f t="shared" si="8"/>
        <v/>
      </c>
      <c r="K183" s="149"/>
      <c r="L183" s="12"/>
      <c r="M183" s="13">
        <v>0</v>
      </c>
      <c r="N183" s="170"/>
      <c r="O183" s="23"/>
      <c r="P183" s="12"/>
      <c r="Q183" s="13">
        <v>0</v>
      </c>
      <c r="R183" s="14"/>
      <c r="S183" s="84"/>
      <c r="T183" s="84"/>
      <c r="U183" s="192"/>
    </row>
    <row r="184" spans="1:21" ht="15.75" x14ac:dyDescent="0.25">
      <c r="A184" s="10"/>
      <c r="B184" s="176"/>
      <c r="C184" s="176"/>
      <c r="D184" s="176"/>
      <c r="E184" s="148"/>
      <c r="F184" s="186" t="str">
        <f t="shared" si="6"/>
        <v/>
      </c>
      <c r="G184" s="186" t="str">
        <f t="shared" si="7"/>
        <v/>
      </c>
      <c r="H184" s="187" t="str" cm="1">
        <f t="array" ref="H184">IF(LEN(E184)=0,"",SUM(IF(OR(E184={"SRO"}),1,E184),IF(F184="Yes",1,0),IF(G184="Yes",1,0)))</f>
        <v/>
      </c>
      <c r="I184" s="151"/>
      <c r="J184" s="87" t="str">
        <f t="shared" si="8"/>
        <v/>
      </c>
      <c r="K184" s="149"/>
      <c r="L184" s="12"/>
      <c r="M184" s="13">
        <v>0</v>
      </c>
      <c r="N184" s="170"/>
      <c r="O184" s="23"/>
      <c r="P184" s="12"/>
      <c r="Q184" s="13">
        <v>0</v>
      </c>
      <c r="R184" s="14"/>
      <c r="S184" s="84"/>
      <c r="T184" s="84"/>
      <c r="U184" s="192"/>
    </row>
    <row r="185" spans="1:21" ht="15.75" x14ac:dyDescent="0.25">
      <c r="A185" s="10"/>
      <c r="B185" s="176"/>
      <c r="C185" s="176"/>
      <c r="D185" s="176"/>
      <c r="E185" s="148"/>
      <c r="F185" s="186" t="str">
        <f t="shared" si="6"/>
        <v/>
      </c>
      <c r="G185" s="186" t="str">
        <f t="shared" si="7"/>
        <v/>
      </c>
      <c r="H185" s="187" t="str" cm="1">
        <f t="array" ref="H185">IF(LEN(E185)=0,"",SUM(IF(OR(E185={"SRO"}),1,E185),IF(F185="Yes",1,0),IF(G185="Yes",1,0)))</f>
        <v/>
      </c>
      <c r="I185" s="151"/>
      <c r="J185" s="87" t="str">
        <f t="shared" si="8"/>
        <v/>
      </c>
      <c r="K185" s="149"/>
      <c r="L185" s="12"/>
      <c r="M185" s="13">
        <v>0</v>
      </c>
      <c r="N185" s="170"/>
      <c r="O185" s="23"/>
      <c r="P185" s="12"/>
      <c r="Q185" s="13">
        <v>0</v>
      </c>
      <c r="R185" s="14"/>
      <c r="S185" s="84"/>
      <c r="T185" s="84"/>
      <c r="U185" s="192"/>
    </row>
    <row r="186" spans="1:21" ht="15.75" x14ac:dyDescent="0.25">
      <c r="A186" s="10"/>
      <c r="B186" s="176"/>
      <c r="C186" s="176"/>
      <c r="D186" s="176"/>
      <c r="E186" s="148"/>
      <c r="F186" s="186" t="str">
        <f t="shared" si="6"/>
        <v/>
      </c>
      <c r="G186" s="186" t="str">
        <f t="shared" si="7"/>
        <v/>
      </c>
      <c r="H186" s="187" t="str" cm="1">
        <f t="array" ref="H186">IF(LEN(E186)=0,"",SUM(IF(OR(E186={"SRO"}),1,E186),IF(F186="Yes",1,0),IF(G186="Yes",1,0)))</f>
        <v/>
      </c>
      <c r="I186" s="151"/>
      <c r="J186" s="87" t="str">
        <f t="shared" si="8"/>
        <v/>
      </c>
      <c r="K186" s="149"/>
      <c r="L186" s="12"/>
      <c r="M186" s="13">
        <v>0</v>
      </c>
      <c r="N186" s="170"/>
      <c r="O186" s="23"/>
      <c r="P186" s="12"/>
      <c r="Q186" s="13">
        <v>0</v>
      </c>
      <c r="R186" s="14"/>
      <c r="S186" s="84"/>
      <c r="T186" s="84"/>
      <c r="U186" s="192"/>
    </row>
    <row r="187" spans="1:21" ht="15.75" x14ac:dyDescent="0.25">
      <c r="A187" s="10"/>
      <c r="B187" s="176"/>
      <c r="C187" s="176"/>
      <c r="D187" s="176"/>
      <c r="E187" s="148"/>
      <c r="F187" s="186" t="str">
        <f t="shared" si="6"/>
        <v/>
      </c>
      <c r="G187" s="186" t="str">
        <f t="shared" si="7"/>
        <v/>
      </c>
      <c r="H187" s="187" t="str" cm="1">
        <f t="array" ref="H187">IF(LEN(E187)=0,"",SUM(IF(OR(E187={"SRO"}),1,E187),IF(F187="Yes",1,0),IF(G187="Yes",1,0)))</f>
        <v/>
      </c>
      <c r="I187" s="151"/>
      <c r="J187" s="87" t="str">
        <f t="shared" si="8"/>
        <v/>
      </c>
      <c r="K187" s="149"/>
      <c r="L187" s="12"/>
      <c r="M187" s="13">
        <v>0</v>
      </c>
      <c r="N187" s="170"/>
      <c r="O187" s="23"/>
      <c r="P187" s="12"/>
      <c r="Q187" s="13">
        <v>0</v>
      </c>
      <c r="R187" s="14"/>
      <c r="S187" s="84"/>
      <c r="T187" s="84"/>
      <c r="U187" s="192"/>
    </row>
    <row r="188" spans="1:21" ht="15.75" x14ac:dyDescent="0.25">
      <c r="A188" s="10"/>
      <c r="B188" s="176"/>
      <c r="C188" s="176"/>
      <c r="D188" s="176"/>
      <c r="E188" s="148"/>
      <c r="F188" s="186" t="str">
        <f t="shared" si="6"/>
        <v/>
      </c>
      <c r="G188" s="186" t="str">
        <f t="shared" si="7"/>
        <v/>
      </c>
      <c r="H188" s="187" t="str" cm="1">
        <f t="array" ref="H188">IF(LEN(E188)=0,"",SUM(IF(OR(E188={"SRO"}),1,E188),IF(F188="Yes",1,0),IF(G188="Yes",1,0)))</f>
        <v/>
      </c>
      <c r="I188" s="151"/>
      <c r="J188" s="87" t="str">
        <f t="shared" si="8"/>
        <v/>
      </c>
      <c r="K188" s="149"/>
      <c r="L188" s="12"/>
      <c r="M188" s="13">
        <v>0</v>
      </c>
      <c r="N188" s="170"/>
      <c r="O188" s="23"/>
      <c r="P188" s="12"/>
      <c r="Q188" s="13">
        <v>0</v>
      </c>
      <c r="R188" s="14"/>
      <c r="S188" s="84"/>
      <c r="T188" s="84"/>
      <c r="U188" s="192"/>
    </row>
    <row r="189" spans="1:21" ht="15.75" x14ac:dyDescent="0.25">
      <c r="A189" s="10"/>
      <c r="B189" s="176"/>
      <c r="C189" s="176"/>
      <c r="D189" s="176"/>
      <c r="E189" s="148"/>
      <c r="F189" s="186" t="str">
        <f t="shared" si="6"/>
        <v/>
      </c>
      <c r="G189" s="186" t="str">
        <f t="shared" si="7"/>
        <v/>
      </c>
      <c r="H189" s="187" t="str" cm="1">
        <f t="array" ref="H189">IF(LEN(E189)=0,"",SUM(IF(OR(E189={"SRO"}),1,E189),IF(F189="Yes",1,0),IF(G189="Yes",1,0)))</f>
        <v/>
      </c>
      <c r="I189" s="151"/>
      <c r="J189" s="87" t="str">
        <f t="shared" si="8"/>
        <v/>
      </c>
      <c r="K189" s="149"/>
      <c r="L189" s="12"/>
      <c r="M189" s="13">
        <v>0</v>
      </c>
      <c r="N189" s="170"/>
      <c r="O189" s="23"/>
      <c r="P189" s="12"/>
      <c r="Q189" s="13">
        <v>0</v>
      </c>
      <c r="R189" s="14"/>
      <c r="S189" s="84"/>
      <c r="T189" s="84"/>
      <c r="U189" s="192"/>
    </row>
    <row r="190" spans="1:21" ht="15.75" x14ac:dyDescent="0.25">
      <c r="A190" s="10"/>
      <c r="B190" s="176"/>
      <c r="C190" s="176"/>
      <c r="D190" s="176"/>
      <c r="E190" s="148"/>
      <c r="F190" s="186" t="str">
        <f t="shared" si="6"/>
        <v/>
      </c>
      <c r="G190" s="186" t="str">
        <f t="shared" si="7"/>
        <v/>
      </c>
      <c r="H190" s="187" t="str" cm="1">
        <f t="array" ref="H190">IF(LEN(E190)=0,"",SUM(IF(OR(E190={"SRO"}),1,E190),IF(F190="Yes",1,0),IF(G190="Yes",1,0)))</f>
        <v/>
      </c>
      <c r="I190" s="151"/>
      <c r="J190" s="87" t="str">
        <f t="shared" si="8"/>
        <v/>
      </c>
      <c r="K190" s="149"/>
      <c r="L190" s="12"/>
      <c r="M190" s="13">
        <v>0</v>
      </c>
      <c r="N190" s="170"/>
      <c r="O190" s="23"/>
      <c r="P190" s="12"/>
      <c r="Q190" s="13">
        <v>0</v>
      </c>
      <c r="R190" s="14"/>
      <c r="S190" s="84"/>
      <c r="T190" s="84"/>
      <c r="U190" s="192"/>
    </row>
    <row r="191" spans="1:21" ht="15.75" x14ac:dyDescent="0.25">
      <c r="A191" s="10"/>
      <c r="B191" s="176"/>
      <c r="C191" s="176"/>
      <c r="D191" s="176"/>
      <c r="E191" s="148"/>
      <c r="F191" s="186" t="str">
        <f t="shared" si="6"/>
        <v/>
      </c>
      <c r="G191" s="186" t="str">
        <f t="shared" si="7"/>
        <v/>
      </c>
      <c r="H191" s="187" t="str" cm="1">
        <f t="array" ref="H191">IF(LEN(E191)=0,"",SUM(IF(OR(E191={"SRO"}),1,E191),IF(F191="Yes",1,0),IF(G191="Yes",1,0)))</f>
        <v/>
      </c>
      <c r="I191" s="151"/>
      <c r="J191" s="87" t="str">
        <f t="shared" si="8"/>
        <v/>
      </c>
      <c r="K191" s="149"/>
      <c r="L191" s="12"/>
      <c r="M191" s="13">
        <v>0</v>
      </c>
      <c r="N191" s="170"/>
      <c r="O191" s="23"/>
      <c r="P191" s="12"/>
      <c r="Q191" s="13">
        <v>0</v>
      </c>
      <c r="R191" s="14"/>
      <c r="S191" s="84"/>
      <c r="T191" s="84"/>
      <c r="U191" s="192"/>
    </row>
    <row r="192" spans="1:21" ht="15.75" x14ac:dyDescent="0.25">
      <c r="A192" s="10"/>
      <c r="B192" s="176"/>
      <c r="C192" s="176"/>
      <c r="D192" s="176"/>
      <c r="E192" s="148"/>
      <c r="F192" s="186" t="str">
        <f t="shared" si="6"/>
        <v/>
      </c>
      <c r="G192" s="186" t="str">
        <f t="shared" si="7"/>
        <v/>
      </c>
      <c r="H192" s="187" t="str" cm="1">
        <f t="array" ref="H192">IF(LEN(E192)=0,"",SUM(IF(OR(E192={"SRO"}),1,E192),IF(F192="Yes",1,0),IF(G192="Yes",1,0)))</f>
        <v/>
      </c>
      <c r="I192" s="151"/>
      <c r="J192" s="87" t="str">
        <f t="shared" si="8"/>
        <v/>
      </c>
      <c r="K192" s="149"/>
      <c r="L192" s="12"/>
      <c r="M192" s="13">
        <v>0</v>
      </c>
      <c r="N192" s="170"/>
      <c r="O192" s="23"/>
      <c r="P192" s="12"/>
      <c r="Q192" s="13">
        <v>0</v>
      </c>
      <c r="R192" s="14"/>
      <c r="S192" s="84"/>
      <c r="T192" s="84"/>
      <c r="U192" s="192"/>
    </row>
    <row r="193" spans="1:21" ht="15.75" x14ac:dyDescent="0.25">
      <c r="A193" s="10"/>
      <c r="B193" s="176"/>
      <c r="C193" s="176"/>
      <c r="D193" s="176"/>
      <c r="E193" s="148"/>
      <c r="F193" s="186" t="str">
        <f t="shared" si="6"/>
        <v/>
      </c>
      <c r="G193" s="186" t="str">
        <f t="shared" si="7"/>
        <v/>
      </c>
      <c r="H193" s="187" t="str" cm="1">
        <f t="array" ref="H193">IF(LEN(E193)=0,"",SUM(IF(OR(E193={"SRO"}),1,E193),IF(F193="Yes",1,0),IF(G193="Yes",1,0)))</f>
        <v/>
      </c>
      <c r="I193" s="151"/>
      <c r="J193" s="87" t="str">
        <f t="shared" si="8"/>
        <v/>
      </c>
      <c r="K193" s="149"/>
      <c r="L193" s="12"/>
      <c r="M193" s="13">
        <v>0</v>
      </c>
      <c r="N193" s="170"/>
      <c r="O193" s="23"/>
      <c r="P193" s="12"/>
      <c r="Q193" s="13">
        <v>0</v>
      </c>
      <c r="R193" s="14"/>
      <c r="S193" s="84"/>
      <c r="T193" s="84"/>
      <c r="U193" s="192"/>
    </row>
    <row r="194" spans="1:21" ht="15.75" x14ac:dyDescent="0.25">
      <c r="A194" s="10"/>
      <c r="B194" s="176"/>
      <c r="C194" s="176"/>
      <c r="D194" s="176"/>
      <c r="E194" s="148"/>
      <c r="F194" s="186" t="str">
        <f t="shared" si="6"/>
        <v/>
      </c>
      <c r="G194" s="186" t="str">
        <f t="shared" si="7"/>
        <v/>
      </c>
      <c r="H194" s="187" t="str" cm="1">
        <f t="array" ref="H194">IF(LEN(E194)=0,"",SUM(IF(OR(E194={"SRO"}),1,E194),IF(F194="Yes",1,0),IF(G194="Yes",1,0)))</f>
        <v/>
      </c>
      <c r="I194" s="151"/>
      <c r="J194" s="87" t="str">
        <f t="shared" si="8"/>
        <v/>
      </c>
      <c r="K194" s="149"/>
      <c r="L194" s="12"/>
      <c r="M194" s="13">
        <v>0</v>
      </c>
      <c r="N194" s="170"/>
      <c r="O194" s="23"/>
      <c r="P194" s="12"/>
      <c r="Q194" s="13">
        <v>0</v>
      </c>
      <c r="R194" s="14"/>
      <c r="S194" s="84"/>
      <c r="T194" s="84"/>
      <c r="U194" s="192"/>
    </row>
    <row r="195" spans="1:21" ht="15.75" x14ac:dyDescent="0.25">
      <c r="A195" s="10"/>
      <c r="B195" s="176"/>
      <c r="C195" s="176"/>
      <c r="D195" s="176"/>
      <c r="E195" s="148"/>
      <c r="F195" s="186" t="str">
        <f t="shared" si="6"/>
        <v/>
      </c>
      <c r="G195" s="186" t="str">
        <f t="shared" si="7"/>
        <v/>
      </c>
      <c r="H195" s="187" t="str" cm="1">
        <f t="array" ref="H195">IF(LEN(E195)=0,"",SUM(IF(OR(E195={"SRO"}),1,E195),IF(F195="Yes",1,0),IF(G195="Yes",1,0)))</f>
        <v/>
      </c>
      <c r="I195" s="151"/>
      <c r="J195" s="87" t="str">
        <f t="shared" si="8"/>
        <v/>
      </c>
      <c r="K195" s="149"/>
      <c r="L195" s="12"/>
      <c r="M195" s="13">
        <v>0</v>
      </c>
      <c r="N195" s="170"/>
      <c r="O195" s="23"/>
      <c r="P195" s="12"/>
      <c r="Q195" s="13">
        <v>0</v>
      </c>
      <c r="R195" s="14"/>
      <c r="S195" s="84"/>
      <c r="T195" s="84"/>
      <c r="U195" s="192"/>
    </row>
    <row r="196" spans="1:21" ht="15.75" x14ac:dyDescent="0.25">
      <c r="A196" s="10"/>
      <c r="B196" s="176"/>
      <c r="C196" s="176"/>
      <c r="D196" s="176"/>
      <c r="E196" s="148"/>
      <c r="F196" s="186" t="str">
        <f t="shared" si="6"/>
        <v/>
      </c>
      <c r="G196" s="186" t="str">
        <f t="shared" si="7"/>
        <v/>
      </c>
      <c r="H196" s="187" t="str" cm="1">
        <f t="array" ref="H196">IF(LEN(E196)=0,"",SUM(IF(OR(E196={"SRO"}),1,E196),IF(F196="Yes",1,0),IF(G196="Yes",1,0)))</f>
        <v/>
      </c>
      <c r="I196" s="151"/>
      <c r="J196" s="87" t="str">
        <f t="shared" si="8"/>
        <v/>
      </c>
      <c r="K196" s="149"/>
      <c r="L196" s="12"/>
      <c r="M196" s="13">
        <v>0</v>
      </c>
      <c r="N196" s="170"/>
      <c r="O196" s="23"/>
      <c r="P196" s="12"/>
      <c r="Q196" s="13">
        <v>0</v>
      </c>
      <c r="R196" s="14"/>
      <c r="S196" s="84"/>
      <c r="T196" s="84"/>
      <c r="U196" s="192"/>
    </row>
    <row r="197" spans="1:21" ht="15.75" x14ac:dyDescent="0.25">
      <c r="A197" s="10"/>
      <c r="B197" s="176"/>
      <c r="C197" s="176"/>
      <c r="D197" s="176"/>
      <c r="E197" s="148"/>
      <c r="F197" s="186" t="str">
        <f t="shared" si="6"/>
        <v/>
      </c>
      <c r="G197" s="186" t="str">
        <f t="shared" si="7"/>
        <v/>
      </c>
      <c r="H197" s="187" t="str" cm="1">
        <f t="array" ref="H197">IF(LEN(E197)=0,"",SUM(IF(OR(E197={"SRO"}),1,E197),IF(F197="Yes",1,0),IF(G197="Yes",1,0)))</f>
        <v/>
      </c>
      <c r="I197" s="151"/>
      <c r="J197" s="87" t="str">
        <f t="shared" si="8"/>
        <v/>
      </c>
      <c r="K197" s="149"/>
      <c r="L197" s="12"/>
      <c r="M197" s="13">
        <v>0</v>
      </c>
      <c r="N197" s="170"/>
      <c r="O197" s="23"/>
      <c r="P197" s="12"/>
      <c r="Q197" s="13">
        <v>0</v>
      </c>
      <c r="R197" s="14"/>
      <c r="S197" s="84"/>
      <c r="T197" s="84"/>
      <c r="U197" s="192"/>
    </row>
    <row r="198" spans="1:21" ht="15.75" x14ac:dyDescent="0.25">
      <c r="A198" s="10"/>
      <c r="B198" s="176"/>
      <c r="C198" s="176"/>
      <c r="D198" s="176"/>
      <c r="E198" s="148"/>
      <c r="F198" s="186" t="str">
        <f t="shared" si="6"/>
        <v/>
      </c>
      <c r="G198" s="186" t="str">
        <f t="shared" si="7"/>
        <v/>
      </c>
      <c r="H198" s="187" t="str" cm="1">
        <f t="array" ref="H198">IF(LEN(E198)=0,"",SUM(IF(OR(E198={"SRO"}),1,E198),IF(F198="Yes",1,0),IF(G198="Yes",1,0)))</f>
        <v/>
      </c>
      <c r="I198" s="151"/>
      <c r="J198" s="87" t="str">
        <f t="shared" si="8"/>
        <v/>
      </c>
      <c r="K198" s="149"/>
      <c r="L198" s="12"/>
      <c r="M198" s="13">
        <v>0</v>
      </c>
      <c r="N198" s="170"/>
      <c r="O198" s="23"/>
      <c r="P198" s="12"/>
      <c r="Q198" s="13">
        <v>0</v>
      </c>
      <c r="R198" s="14"/>
      <c r="S198" s="84"/>
      <c r="T198" s="84"/>
      <c r="U198" s="192"/>
    </row>
    <row r="199" spans="1:21" ht="15.75" x14ac:dyDescent="0.25">
      <c r="A199" s="10"/>
      <c r="B199" s="176"/>
      <c r="C199" s="176"/>
      <c r="D199" s="176"/>
      <c r="E199" s="148"/>
      <c r="F199" s="186" t="str">
        <f t="shared" si="6"/>
        <v/>
      </c>
      <c r="G199" s="186" t="str">
        <f t="shared" si="7"/>
        <v/>
      </c>
      <c r="H199" s="187" t="str" cm="1">
        <f t="array" ref="H199">IF(LEN(E199)=0,"",SUM(IF(OR(E199={"SRO"}),1,E199),IF(F199="Yes",1,0),IF(G199="Yes",1,0)))</f>
        <v/>
      </c>
      <c r="I199" s="151"/>
      <c r="J199" s="87" t="str">
        <f t="shared" si="8"/>
        <v/>
      </c>
      <c r="K199" s="149"/>
      <c r="L199" s="12"/>
      <c r="M199" s="13">
        <v>0</v>
      </c>
      <c r="N199" s="170"/>
      <c r="O199" s="23"/>
      <c r="P199" s="12"/>
      <c r="Q199" s="13">
        <v>0</v>
      </c>
      <c r="R199" s="14"/>
      <c r="S199" s="84"/>
      <c r="T199" s="84"/>
      <c r="U199" s="192"/>
    </row>
    <row r="200" spans="1:21" ht="15.75" x14ac:dyDescent="0.25">
      <c r="A200" s="10"/>
      <c r="B200" s="176"/>
      <c r="C200" s="176"/>
      <c r="D200" s="176"/>
      <c r="E200" s="148"/>
      <c r="F200" s="186" t="str">
        <f t="shared" si="6"/>
        <v/>
      </c>
      <c r="G200" s="186" t="str">
        <f t="shared" si="7"/>
        <v/>
      </c>
      <c r="H200" s="187" t="str" cm="1">
        <f t="array" ref="H200">IF(LEN(E200)=0,"",SUM(IF(OR(E200={"SRO"}),1,E200),IF(F200="Yes",1,0),IF(G200="Yes",1,0)))</f>
        <v/>
      </c>
      <c r="I200" s="151"/>
      <c r="J200" s="87" t="str">
        <f t="shared" si="8"/>
        <v/>
      </c>
      <c r="K200" s="149"/>
      <c r="L200" s="12"/>
      <c r="M200" s="13">
        <v>0</v>
      </c>
      <c r="N200" s="170"/>
      <c r="O200" s="23"/>
      <c r="P200" s="12"/>
      <c r="Q200" s="13">
        <v>0</v>
      </c>
      <c r="R200" s="14"/>
      <c r="S200" s="84"/>
      <c r="T200" s="84"/>
      <c r="U200" s="192"/>
    </row>
    <row r="201" spans="1:21" ht="15.75" x14ac:dyDescent="0.25">
      <c r="A201" s="10"/>
      <c r="B201" s="176"/>
      <c r="C201" s="176"/>
      <c r="D201" s="176"/>
      <c r="E201" s="148"/>
      <c r="F201" s="186" t="str">
        <f t="shared" si="6"/>
        <v/>
      </c>
      <c r="G201" s="186" t="str">
        <f t="shared" si="7"/>
        <v/>
      </c>
      <c r="H201" s="187" t="str" cm="1">
        <f t="array" ref="H201">IF(LEN(E201)=0,"",SUM(IF(OR(E201={"SRO"}),1,E201),IF(F201="Yes",1,0),IF(G201="Yes",1,0)))</f>
        <v/>
      </c>
      <c r="I201" s="151"/>
      <c r="J201" s="87" t="str">
        <f t="shared" si="8"/>
        <v/>
      </c>
      <c r="K201" s="149"/>
      <c r="L201" s="12"/>
      <c r="M201" s="13">
        <v>0</v>
      </c>
      <c r="N201" s="170"/>
      <c r="O201" s="23"/>
      <c r="P201" s="12"/>
      <c r="Q201" s="13">
        <v>0</v>
      </c>
      <c r="R201" s="14"/>
      <c r="S201" s="84"/>
      <c r="T201" s="84"/>
      <c r="U201" s="192"/>
    </row>
    <row r="202" spans="1:21" ht="15.75" x14ac:dyDescent="0.25">
      <c r="A202" s="10"/>
      <c r="B202" s="176"/>
      <c r="C202" s="176"/>
      <c r="D202" s="176"/>
      <c r="E202" s="148"/>
      <c r="F202" s="186" t="str">
        <f t="shared" ref="F202:F265" si="9">IF(LEN(E202)=0,"", IF(E202="SRO", "No", "Yes"))</f>
        <v/>
      </c>
      <c r="G202" s="186" t="str">
        <f t="shared" ref="G202:G265" si="10">IF(LEN(E202)=0,"", IF(E202="SRO", "No", "Yes"))</f>
        <v/>
      </c>
      <c r="H202" s="187" t="str" cm="1">
        <f t="array" ref="H202">IF(LEN(E202)=0,"",SUM(IF(OR(E202={"SRO"}),1,E202),IF(F202="Yes",1,0),IF(G202="Yes",1,0)))</f>
        <v/>
      </c>
      <c r="I202" s="151"/>
      <c r="J202" s="87" t="str">
        <f t="shared" ref="J202:J265" si="11">IF(LEN(I202)=0,"", E202 &amp; " BR, " &amp; IF(I202="A single family home", "Section C", IF(OR(I202="In a building with 2 units", I202="In a building with 3 or 4 units"), "Section A", IF(I202="In a building with 5 or more units", "Section B", ""))))</f>
        <v/>
      </c>
      <c r="K202" s="149"/>
      <c r="L202" s="12"/>
      <c r="M202" s="13">
        <v>0</v>
      </c>
      <c r="N202" s="170"/>
      <c r="O202" s="23"/>
      <c r="P202" s="12"/>
      <c r="Q202" s="13">
        <v>0</v>
      </c>
      <c r="R202" s="14"/>
      <c r="S202" s="84"/>
      <c r="T202" s="84"/>
      <c r="U202" s="192"/>
    </row>
    <row r="203" spans="1:21" ht="15.75" x14ac:dyDescent="0.25">
      <c r="A203" s="10"/>
      <c r="B203" s="176"/>
      <c r="C203" s="176"/>
      <c r="D203" s="176"/>
      <c r="E203" s="148"/>
      <c r="F203" s="186" t="str">
        <f t="shared" si="9"/>
        <v/>
      </c>
      <c r="G203" s="186" t="str">
        <f t="shared" si="10"/>
        <v/>
      </c>
      <c r="H203" s="187" t="str" cm="1">
        <f t="array" ref="H203">IF(LEN(E203)=0,"",SUM(IF(OR(E203={"SRO"}),1,E203),IF(F203="Yes",1,0),IF(G203="Yes",1,0)))</f>
        <v/>
      </c>
      <c r="I203" s="151"/>
      <c r="J203" s="87" t="str">
        <f t="shared" si="11"/>
        <v/>
      </c>
      <c r="K203" s="149"/>
      <c r="L203" s="12"/>
      <c r="M203" s="13">
        <v>0</v>
      </c>
      <c r="N203" s="170"/>
      <c r="O203" s="23"/>
      <c r="P203" s="12"/>
      <c r="Q203" s="13">
        <v>0</v>
      </c>
      <c r="R203" s="14"/>
      <c r="S203" s="84"/>
      <c r="T203" s="84"/>
      <c r="U203" s="192"/>
    </row>
    <row r="204" spans="1:21" ht="15.75" x14ac:dyDescent="0.25">
      <c r="A204" s="10"/>
      <c r="B204" s="176"/>
      <c r="C204" s="176"/>
      <c r="D204" s="176"/>
      <c r="E204" s="148"/>
      <c r="F204" s="186" t="str">
        <f t="shared" si="9"/>
        <v/>
      </c>
      <c r="G204" s="186" t="str">
        <f t="shared" si="10"/>
        <v/>
      </c>
      <c r="H204" s="187" t="str" cm="1">
        <f t="array" ref="H204">IF(LEN(E204)=0,"",SUM(IF(OR(E204={"SRO"}),1,E204),IF(F204="Yes",1,0),IF(G204="Yes",1,0)))</f>
        <v/>
      </c>
      <c r="I204" s="151"/>
      <c r="J204" s="87" t="str">
        <f t="shared" si="11"/>
        <v/>
      </c>
      <c r="K204" s="149"/>
      <c r="L204" s="12"/>
      <c r="M204" s="13">
        <v>0</v>
      </c>
      <c r="N204" s="170"/>
      <c r="O204" s="23"/>
      <c r="P204" s="12"/>
      <c r="Q204" s="13">
        <v>0</v>
      </c>
      <c r="R204" s="14"/>
      <c r="S204" s="84"/>
      <c r="T204" s="84"/>
      <c r="U204" s="192"/>
    </row>
    <row r="205" spans="1:21" ht="15.75" x14ac:dyDescent="0.25">
      <c r="A205" s="10"/>
      <c r="B205" s="176"/>
      <c r="C205" s="176"/>
      <c r="D205" s="176"/>
      <c r="E205" s="148"/>
      <c r="F205" s="186" t="str">
        <f t="shared" si="9"/>
        <v/>
      </c>
      <c r="G205" s="186" t="str">
        <f t="shared" si="10"/>
        <v/>
      </c>
      <c r="H205" s="187" t="str" cm="1">
        <f t="array" ref="H205">IF(LEN(E205)=0,"",SUM(IF(OR(E205={"SRO"}),1,E205),IF(F205="Yes",1,0),IF(G205="Yes",1,0)))</f>
        <v/>
      </c>
      <c r="I205" s="151"/>
      <c r="J205" s="87" t="str">
        <f t="shared" si="11"/>
        <v/>
      </c>
      <c r="K205" s="149"/>
      <c r="L205" s="12"/>
      <c r="M205" s="13">
        <v>0</v>
      </c>
      <c r="N205" s="170"/>
      <c r="O205" s="23"/>
      <c r="P205" s="12"/>
      <c r="Q205" s="13">
        <v>0</v>
      </c>
      <c r="R205" s="14"/>
      <c r="S205" s="84"/>
      <c r="T205" s="84"/>
      <c r="U205" s="192"/>
    </row>
    <row r="206" spans="1:21" ht="15.75" x14ac:dyDescent="0.25">
      <c r="A206" s="10"/>
      <c r="B206" s="176"/>
      <c r="C206" s="176"/>
      <c r="D206" s="176"/>
      <c r="E206" s="148"/>
      <c r="F206" s="186" t="str">
        <f t="shared" si="9"/>
        <v/>
      </c>
      <c r="G206" s="186" t="str">
        <f t="shared" si="10"/>
        <v/>
      </c>
      <c r="H206" s="187" t="str" cm="1">
        <f t="array" ref="H206">IF(LEN(E206)=0,"",SUM(IF(OR(E206={"SRO"}),1,E206),IF(F206="Yes",1,0),IF(G206="Yes",1,0)))</f>
        <v/>
      </c>
      <c r="I206" s="151"/>
      <c r="J206" s="87" t="str">
        <f t="shared" si="11"/>
        <v/>
      </c>
      <c r="K206" s="149"/>
      <c r="L206" s="12"/>
      <c r="M206" s="13">
        <v>0</v>
      </c>
      <c r="N206" s="170"/>
      <c r="O206" s="23"/>
      <c r="P206" s="12"/>
      <c r="Q206" s="13">
        <v>0</v>
      </c>
      <c r="R206" s="14"/>
      <c r="S206" s="84"/>
      <c r="T206" s="84"/>
      <c r="U206" s="192"/>
    </row>
    <row r="207" spans="1:21" ht="15.75" x14ac:dyDescent="0.25">
      <c r="A207" s="10"/>
      <c r="B207" s="176"/>
      <c r="C207" s="176"/>
      <c r="D207" s="176"/>
      <c r="E207" s="148"/>
      <c r="F207" s="186" t="str">
        <f t="shared" si="9"/>
        <v/>
      </c>
      <c r="G207" s="186" t="str">
        <f t="shared" si="10"/>
        <v/>
      </c>
      <c r="H207" s="187" t="str" cm="1">
        <f t="array" ref="H207">IF(LEN(E207)=0,"",SUM(IF(OR(E207={"SRO"}),1,E207),IF(F207="Yes",1,0),IF(G207="Yes",1,0)))</f>
        <v/>
      </c>
      <c r="I207" s="151"/>
      <c r="J207" s="87" t="str">
        <f t="shared" si="11"/>
        <v/>
      </c>
      <c r="K207" s="149"/>
      <c r="L207" s="12"/>
      <c r="M207" s="13">
        <v>0</v>
      </c>
      <c r="N207" s="170"/>
      <c r="O207" s="23"/>
      <c r="P207" s="12"/>
      <c r="Q207" s="13">
        <v>0</v>
      </c>
      <c r="R207" s="14"/>
      <c r="S207" s="84"/>
      <c r="T207" s="84"/>
      <c r="U207" s="192"/>
    </row>
    <row r="208" spans="1:21" ht="15.75" x14ac:dyDescent="0.25">
      <c r="A208" s="10"/>
      <c r="B208" s="176"/>
      <c r="C208" s="176"/>
      <c r="D208" s="176"/>
      <c r="E208" s="148"/>
      <c r="F208" s="186" t="str">
        <f t="shared" si="9"/>
        <v/>
      </c>
      <c r="G208" s="186" t="str">
        <f t="shared" si="10"/>
        <v/>
      </c>
      <c r="H208" s="187" t="str" cm="1">
        <f t="array" ref="H208">IF(LEN(E208)=0,"",SUM(IF(OR(E208={"SRO"}),1,E208),IF(F208="Yes",1,0),IF(G208="Yes",1,0)))</f>
        <v/>
      </c>
      <c r="I208" s="151"/>
      <c r="J208" s="87" t="str">
        <f t="shared" si="11"/>
        <v/>
      </c>
      <c r="K208" s="149"/>
      <c r="L208" s="12"/>
      <c r="M208" s="13">
        <v>0</v>
      </c>
      <c r="N208" s="170"/>
      <c r="O208" s="23"/>
      <c r="P208" s="12"/>
      <c r="Q208" s="13">
        <v>0</v>
      </c>
      <c r="R208" s="14"/>
      <c r="S208" s="84"/>
      <c r="T208" s="84"/>
      <c r="U208" s="192"/>
    </row>
    <row r="209" spans="1:21" ht="15.75" x14ac:dyDescent="0.25">
      <c r="A209" s="10"/>
      <c r="B209" s="176"/>
      <c r="C209" s="176"/>
      <c r="D209" s="176"/>
      <c r="E209" s="148"/>
      <c r="F209" s="186" t="str">
        <f t="shared" si="9"/>
        <v/>
      </c>
      <c r="G209" s="186" t="str">
        <f t="shared" si="10"/>
        <v/>
      </c>
      <c r="H209" s="187" t="str" cm="1">
        <f t="array" ref="H209">IF(LEN(E209)=0,"",SUM(IF(OR(E209={"SRO"}),1,E209),IF(F209="Yes",1,0),IF(G209="Yes",1,0)))</f>
        <v/>
      </c>
      <c r="I209" s="151"/>
      <c r="J209" s="87" t="str">
        <f t="shared" si="11"/>
        <v/>
      </c>
      <c r="K209" s="149"/>
      <c r="L209" s="12"/>
      <c r="M209" s="13">
        <v>0</v>
      </c>
      <c r="N209" s="170"/>
      <c r="O209" s="23"/>
      <c r="P209" s="12"/>
      <c r="Q209" s="13">
        <v>0</v>
      </c>
      <c r="R209" s="14"/>
      <c r="S209" s="84"/>
      <c r="T209" s="84"/>
      <c r="U209" s="192"/>
    </row>
    <row r="210" spans="1:21" ht="15.75" x14ac:dyDescent="0.25">
      <c r="A210" s="10"/>
      <c r="B210" s="176"/>
      <c r="C210" s="176"/>
      <c r="D210" s="176"/>
      <c r="E210" s="148"/>
      <c r="F210" s="186" t="str">
        <f t="shared" si="9"/>
        <v/>
      </c>
      <c r="G210" s="186" t="str">
        <f t="shared" si="10"/>
        <v/>
      </c>
      <c r="H210" s="187" t="str" cm="1">
        <f t="array" ref="H210">IF(LEN(E210)=0,"",SUM(IF(OR(E210={"SRO"}),1,E210),IF(F210="Yes",1,0),IF(G210="Yes",1,0)))</f>
        <v/>
      </c>
      <c r="I210" s="151"/>
      <c r="J210" s="87" t="str">
        <f t="shared" si="11"/>
        <v/>
      </c>
      <c r="K210" s="149"/>
      <c r="L210" s="12"/>
      <c r="M210" s="13">
        <v>0</v>
      </c>
      <c r="N210" s="170"/>
      <c r="O210" s="23"/>
      <c r="P210" s="12"/>
      <c r="Q210" s="13">
        <v>0</v>
      </c>
      <c r="R210" s="14"/>
      <c r="S210" s="84"/>
      <c r="T210" s="84"/>
      <c r="U210" s="192"/>
    </row>
    <row r="211" spans="1:21" ht="15.75" x14ac:dyDescent="0.25">
      <c r="A211" s="10"/>
      <c r="B211" s="176"/>
      <c r="C211" s="176"/>
      <c r="D211" s="176"/>
      <c r="E211" s="148"/>
      <c r="F211" s="186" t="str">
        <f t="shared" si="9"/>
        <v/>
      </c>
      <c r="G211" s="186" t="str">
        <f t="shared" si="10"/>
        <v/>
      </c>
      <c r="H211" s="187" t="str" cm="1">
        <f t="array" ref="H211">IF(LEN(E211)=0,"",SUM(IF(OR(E211={"SRO"}),1,E211),IF(F211="Yes",1,0),IF(G211="Yes",1,0)))</f>
        <v/>
      </c>
      <c r="I211" s="151"/>
      <c r="J211" s="87" t="str">
        <f t="shared" si="11"/>
        <v/>
      </c>
      <c r="K211" s="149"/>
      <c r="L211" s="12"/>
      <c r="M211" s="13">
        <v>0</v>
      </c>
      <c r="N211" s="170"/>
      <c r="O211" s="23"/>
      <c r="P211" s="12"/>
      <c r="Q211" s="13">
        <v>0</v>
      </c>
      <c r="R211" s="14"/>
      <c r="S211" s="84"/>
      <c r="T211" s="84"/>
      <c r="U211" s="192"/>
    </row>
    <row r="212" spans="1:21" ht="15.75" x14ac:dyDescent="0.25">
      <c r="A212" s="10"/>
      <c r="B212" s="176"/>
      <c r="C212" s="176"/>
      <c r="D212" s="176"/>
      <c r="E212" s="148"/>
      <c r="F212" s="186" t="str">
        <f t="shared" si="9"/>
        <v/>
      </c>
      <c r="G212" s="186" t="str">
        <f t="shared" si="10"/>
        <v/>
      </c>
      <c r="H212" s="187" t="str" cm="1">
        <f t="array" ref="H212">IF(LEN(E212)=0,"",SUM(IF(OR(E212={"SRO"}),1,E212),IF(F212="Yes",1,0),IF(G212="Yes",1,0)))</f>
        <v/>
      </c>
      <c r="I212" s="151"/>
      <c r="J212" s="87" t="str">
        <f t="shared" si="11"/>
        <v/>
      </c>
      <c r="K212" s="149"/>
      <c r="L212" s="12"/>
      <c r="M212" s="13">
        <v>0</v>
      </c>
      <c r="N212" s="170"/>
      <c r="O212" s="23"/>
      <c r="P212" s="12"/>
      <c r="Q212" s="13">
        <v>0</v>
      </c>
      <c r="R212" s="14"/>
      <c r="S212" s="84"/>
      <c r="T212" s="84"/>
      <c r="U212" s="192"/>
    </row>
    <row r="213" spans="1:21" ht="15.75" x14ac:dyDescent="0.25">
      <c r="A213" s="10"/>
      <c r="B213" s="176"/>
      <c r="C213" s="176"/>
      <c r="D213" s="176"/>
      <c r="E213" s="148"/>
      <c r="F213" s="186" t="str">
        <f t="shared" si="9"/>
        <v/>
      </c>
      <c r="G213" s="186" t="str">
        <f t="shared" si="10"/>
        <v/>
      </c>
      <c r="H213" s="187" t="str" cm="1">
        <f t="array" ref="H213">IF(LEN(E213)=0,"",SUM(IF(OR(E213={"SRO"}),1,E213),IF(F213="Yes",1,0),IF(G213="Yes",1,0)))</f>
        <v/>
      </c>
      <c r="I213" s="151"/>
      <c r="J213" s="87" t="str">
        <f t="shared" si="11"/>
        <v/>
      </c>
      <c r="K213" s="149"/>
      <c r="L213" s="12"/>
      <c r="M213" s="13">
        <v>0</v>
      </c>
      <c r="N213" s="170"/>
      <c r="O213" s="23"/>
      <c r="P213" s="12"/>
      <c r="Q213" s="13">
        <v>0</v>
      </c>
      <c r="R213" s="14"/>
      <c r="S213" s="84"/>
      <c r="T213" s="84"/>
      <c r="U213" s="192"/>
    </row>
    <row r="214" spans="1:21" ht="15.75" x14ac:dyDescent="0.25">
      <c r="A214" s="10"/>
      <c r="B214" s="176"/>
      <c r="C214" s="176"/>
      <c r="D214" s="176"/>
      <c r="E214" s="148"/>
      <c r="F214" s="186" t="str">
        <f t="shared" si="9"/>
        <v/>
      </c>
      <c r="G214" s="186" t="str">
        <f t="shared" si="10"/>
        <v/>
      </c>
      <c r="H214" s="187" t="str" cm="1">
        <f t="array" ref="H214">IF(LEN(E214)=0,"",SUM(IF(OR(E214={"SRO"}),1,E214),IF(F214="Yes",1,0),IF(G214="Yes",1,0)))</f>
        <v/>
      </c>
      <c r="I214" s="151"/>
      <c r="J214" s="87" t="str">
        <f t="shared" si="11"/>
        <v/>
      </c>
      <c r="K214" s="149"/>
      <c r="L214" s="12"/>
      <c r="M214" s="13">
        <v>0</v>
      </c>
      <c r="N214" s="170"/>
      <c r="O214" s="23"/>
      <c r="P214" s="12"/>
      <c r="Q214" s="13">
        <v>0</v>
      </c>
      <c r="R214" s="14"/>
      <c r="S214" s="84"/>
      <c r="T214" s="84"/>
      <c r="U214" s="192"/>
    </row>
    <row r="215" spans="1:21" ht="15.75" x14ac:dyDescent="0.25">
      <c r="A215" s="10"/>
      <c r="B215" s="176"/>
      <c r="C215" s="176"/>
      <c r="D215" s="176"/>
      <c r="E215" s="148"/>
      <c r="F215" s="186" t="str">
        <f t="shared" si="9"/>
        <v/>
      </c>
      <c r="G215" s="186" t="str">
        <f t="shared" si="10"/>
        <v/>
      </c>
      <c r="H215" s="187" t="str" cm="1">
        <f t="array" ref="H215">IF(LEN(E215)=0,"",SUM(IF(OR(E215={"SRO"}),1,E215),IF(F215="Yes",1,0),IF(G215="Yes",1,0)))</f>
        <v/>
      </c>
      <c r="I215" s="151"/>
      <c r="J215" s="87" t="str">
        <f t="shared" si="11"/>
        <v/>
      </c>
      <c r="K215" s="149"/>
      <c r="L215" s="12"/>
      <c r="M215" s="13">
        <v>0</v>
      </c>
      <c r="N215" s="170"/>
      <c r="O215" s="23"/>
      <c r="P215" s="12"/>
      <c r="Q215" s="13">
        <v>0</v>
      </c>
      <c r="R215" s="14"/>
      <c r="S215" s="84"/>
      <c r="T215" s="84"/>
      <c r="U215" s="192"/>
    </row>
    <row r="216" spans="1:21" ht="15.75" x14ac:dyDescent="0.25">
      <c r="A216" s="10"/>
      <c r="B216" s="176"/>
      <c r="C216" s="176"/>
      <c r="D216" s="176"/>
      <c r="E216" s="148"/>
      <c r="F216" s="186" t="str">
        <f t="shared" si="9"/>
        <v/>
      </c>
      <c r="G216" s="186" t="str">
        <f t="shared" si="10"/>
        <v/>
      </c>
      <c r="H216" s="187" t="str" cm="1">
        <f t="array" ref="H216">IF(LEN(E216)=0,"",SUM(IF(OR(E216={"SRO"}),1,E216),IF(F216="Yes",1,0),IF(G216="Yes",1,0)))</f>
        <v/>
      </c>
      <c r="I216" s="151"/>
      <c r="J216" s="87" t="str">
        <f t="shared" si="11"/>
        <v/>
      </c>
      <c r="K216" s="149"/>
      <c r="L216" s="12"/>
      <c r="M216" s="13">
        <v>0</v>
      </c>
      <c r="N216" s="170"/>
      <c r="O216" s="23"/>
      <c r="P216" s="12"/>
      <c r="Q216" s="13">
        <v>0</v>
      </c>
      <c r="R216" s="14"/>
      <c r="S216" s="84"/>
      <c r="T216" s="84"/>
      <c r="U216" s="192"/>
    </row>
    <row r="217" spans="1:21" ht="15.75" x14ac:dyDescent="0.25">
      <c r="A217" s="10"/>
      <c r="B217" s="176"/>
      <c r="C217" s="176"/>
      <c r="D217" s="176"/>
      <c r="E217" s="148"/>
      <c r="F217" s="186" t="str">
        <f t="shared" si="9"/>
        <v/>
      </c>
      <c r="G217" s="186" t="str">
        <f t="shared" si="10"/>
        <v/>
      </c>
      <c r="H217" s="187" t="str" cm="1">
        <f t="array" ref="H217">IF(LEN(E217)=0,"",SUM(IF(OR(E217={"SRO"}),1,E217),IF(F217="Yes",1,0),IF(G217="Yes",1,0)))</f>
        <v/>
      </c>
      <c r="I217" s="151"/>
      <c r="J217" s="87" t="str">
        <f t="shared" si="11"/>
        <v/>
      </c>
      <c r="K217" s="149"/>
      <c r="L217" s="12"/>
      <c r="M217" s="13">
        <v>0</v>
      </c>
      <c r="N217" s="170"/>
      <c r="O217" s="23"/>
      <c r="P217" s="12"/>
      <c r="Q217" s="13">
        <v>0</v>
      </c>
      <c r="R217" s="14"/>
      <c r="S217" s="84"/>
      <c r="T217" s="84"/>
      <c r="U217" s="192"/>
    </row>
    <row r="218" spans="1:21" ht="15.75" x14ac:dyDescent="0.25">
      <c r="A218" s="10"/>
      <c r="B218" s="176"/>
      <c r="C218" s="176"/>
      <c r="D218" s="176"/>
      <c r="E218" s="148"/>
      <c r="F218" s="186" t="str">
        <f t="shared" si="9"/>
        <v/>
      </c>
      <c r="G218" s="186" t="str">
        <f t="shared" si="10"/>
        <v/>
      </c>
      <c r="H218" s="187" t="str" cm="1">
        <f t="array" ref="H218">IF(LEN(E218)=0,"",SUM(IF(OR(E218={"SRO"}),1,E218),IF(F218="Yes",1,0),IF(G218="Yes",1,0)))</f>
        <v/>
      </c>
      <c r="I218" s="151"/>
      <c r="J218" s="87" t="str">
        <f t="shared" si="11"/>
        <v/>
      </c>
      <c r="K218" s="149"/>
      <c r="L218" s="12"/>
      <c r="M218" s="13">
        <v>0</v>
      </c>
      <c r="N218" s="170"/>
      <c r="O218" s="23"/>
      <c r="P218" s="12"/>
      <c r="Q218" s="13">
        <v>0</v>
      </c>
      <c r="R218" s="14"/>
      <c r="S218" s="84"/>
      <c r="T218" s="84"/>
      <c r="U218" s="192"/>
    </row>
    <row r="219" spans="1:21" ht="15.75" x14ac:dyDescent="0.25">
      <c r="A219" s="10"/>
      <c r="B219" s="176"/>
      <c r="C219" s="176"/>
      <c r="D219" s="176"/>
      <c r="E219" s="148"/>
      <c r="F219" s="186" t="str">
        <f t="shared" si="9"/>
        <v/>
      </c>
      <c r="G219" s="186" t="str">
        <f t="shared" si="10"/>
        <v/>
      </c>
      <c r="H219" s="187" t="str" cm="1">
        <f t="array" ref="H219">IF(LEN(E219)=0,"",SUM(IF(OR(E219={"SRO"}),1,E219),IF(F219="Yes",1,0),IF(G219="Yes",1,0)))</f>
        <v/>
      </c>
      <c r="I219" s="151"/>
      <c r="J219" s="87" t="str">
        <f t="shared" si="11"/>
        <v/>
      </c>
      <c r="K219" s="149"/>
      <c r="L219" s="12"/>
      <c r="M219" s="13">
        <v>0</v>
      </c>
      <c r="N219" s="170"/>
      <c r="O219" s="23"/>
      <c r="P219" s="12"/>
      <c r="Q219" s="13">
        <v>0</v>
      </c>
      <c r="R219" s="14"/>
      <c r="S219" s="84"/>
      <c r="T219" s="84"/>
      <c r="U219" s="192"/>
    </row>
    <row r="220" spans="1:21" ht="15.75" x14ac:dyDescent="0.25">
      <c r="A220" s="10"/>
      <c r="B220" s="176"/>
      <c r="C220" s="176"/>
      <c r="D220" s="176"/>
      <c r="E220" s="148"/>
      <c r="F220" s="186" t="str">
        <f t="shared" si="9"/>
        <v/>
      </c>
      <c r="G220" s="186" t="str">
        <f t="shared" si="10"/>
        <v/>
      </c>
      <c r="H220" s="187" t="str" cm="1">
        <f t="array" ref="H220">IF(LEN(E220)=0,"",SUM(IF(OR(E220={"SRO"}),1,E220),IF(F220="Yes",1,0),IF(G220="Yes",1,0)))</f>
        <v/>
      </c>
      <c r="I220" s="151"/>
      <c r="J220" s="87" t="str">
        <f t="shared" si="11"/>
        <v/>
      </c>
      <c r="K220" s="149"/>
      <c r="L220" s="12"/>
      <c r="M220" s="13">
        <v>0</v>
      </c>
      <c r="N220" s="170"/>
      <c r="O220" s="23"/>
      <c r="P220" s="12"/>
      <c r="Q220" s="13">
        <v>0</v>
      </c>
      <c r="R220" s="14"/>
      <c r="S220" s="84"/>
      <c r="T220" s="84"/>
      <c r="U220" s="192"/>
    </row>
    <row r="221" spans="1:21" ht="15.75" x14ac:dyDescent="0.25">
      <c r="A221" s="10"/>
      <c r="B221" s="176"/>
      <c r="C221" s="176"/>
      <c r="D221" s="176"/>
      <c r="E221" s="148"/>
      <c r="F221" s="186" t="str">
        <f t="shared" si="9"/>
        <v/>
      </c>
      <c r="G221" s="186" t="str">
        <f t="shared" si="10"/>
        <v/>
      </c>
      <c r="H221" s="187" t="str" cm="1">
        <f t="array" ref="H221">IF(LEN(E221)=0,"",SUM(IF(OR(E221={"SRO"}),1,E221),IF(F221="Yes",1,0),IF(G221="Yes",1,0)))</f>
        <v/>
      </c>
      <c r="I221" s="151"/>
      <c r="J221" s="87" t="str">
        <f t="shared" si="11"/>
        <v/>
      </c>
      <c r="K221" s="149"/>
      <c r="L221" s="12"/>
      <c r="M221" s="13">
        <v>0</v>
      </c>
      <c r="N221" s="170"/>
      <c r="O221" s="23"/>
      <c r="P221" s="12"/>
      <c r="Q221" s="13">
        <v>0</v>
      </c>
      <c r="R221" s="14"/>
      <c r="S221" s="84"/>
      <c r="T221" s="84"/>
      <c r="U221" s="192"/>
    </row>
    <row r="222" spans="1:21" ht="15.75" x14ac:dyDescent="0.25">
      <c r="A222" s="10"/>
      <c r="B222" s="176"/>
      <c r="C222" s="176"/>
      <c r="D222" s="176"/>
      <c r="E222" s="148"/>
      <c r="F222" s="186" t="str">
        <f t="shared" si="9"/>
        <v/>
      </c>
      <c r="G222" s="186" t="str">
        <f t="shared" si="10"/>
        <v/>
      </c>
      <c r="H222" s="187" t="str" cm="1">
        <f t="array" ref="H222">IF(LEN(E222)=0,"",SUM(IF(OR(E222={"SRO"}),1,E222),IF(F222="Yes",1,0),IF(G222="Yes",1,0)))</f>
        <v/>
      </c>
      <c r="I222" s="151"/>
      <c r="J222" s="87" t="str">
        <f t="shared" si="11"/>
        <v/>
      </c>
      <c r="K222" s="149"/>
      <c r="L222" s="12"/>
      <c r="M222" s="13">
        <v>0</v>
      </c>
      <c r="N222" s="170"/>
      <c r="O222" s="23"/>
      <c r="P222" s="12"/>
      <c r="Q222" s="13">
        <v>0</v>
      </c>
      <c r="R222" s="14"/>
      <c r="S222" s="84"/>
      <c r="T222" s="84"/>
      <c r="U222" s="192"/>
    </row>
    <row r="223" spans="1:21" ht="15.75" x14ac:dyDescent="0.25">
      <c r="A223" s="10"/>
      <c r="B223" s="176"/>
      <c r="C223" s="176"/>
      <c r="D223" s="176"/>
      <c r="E223" s="148"/>
      <c r="F223" s="186" t="str">
        <f t="shared" si="9"/>
        <v/>
      </c>
      <c r="G223" s="186" t="str">
        <f t="shared" si="10"/>
        <v/>
      </c>
      <c r="H223" s="187" t="str" cm="1">
        <f t="array" ref="H223">IF(LEN(E223)=0,"",SUM(IF(OR(E223={"SRO"}),1,E223),IF(F223="Yes",1,0),IF(G223="Yes",1,0)))</f>
        <v/>
      </c>
      <c r="I223" s="151"/>
      <c r="J223" s="87" t="str">
        <f t="shared" si="11"/>
        <v/>
      </c>
      <c r="K223" s="149"/>
      <c r="L223" s="12"/>
      <c r="M223" s="13">
        <v>0</v>
      </c>
      <c r="N223" s="170"/>
      <c r="O223" s="23"/>
      <c r="P223" s="12"/>
      <c r="Q223" s="13">
        <v>0</v>
      </c>
      <c r="R223" s="14"/>
      <c r="S223" s="84"/>
      <c r="T223" s="84"/>
      <c r="U223" s="192"/>
    </row>
    <row r="224" spans="1:21" ht="15.75" x14ac:dyDescent="0.25">
      <c r="A224" s="10"/>
      <c r="B224" s="176"/>
      <c r="C224" s="176"/>
      <c r="D224" s="176"/>
      <c r="E224" s="148"/>
      <c r="F224" s="186" t="str">
        <f t="shared" si="9"/>
        <v/>
      </c>
      <c r="G224" s="186" t="str">
        <f t="shared" si="10"/>
        <v/>
      </c>
      <c r="H224" s="187" t="str" cm="1">
        <f t="array" ref="H224">IF(LEN(E224)=0,"",SUM(IF(OR(E224={"SRO"}),1,E224),IF(F224="Yes",1,0),IF(G224="Yes",1,0)))</f>
        <v/>
      </c>
      <c r="I224" s="151"/>
      <c r="J224" s="87" t="str">
        <f t="shared" si="11"/>
        <v/>
      </c>
      <c r="K224" s="149"/>
      <c r="L224" s="12"/>
      <c r="M224" s="13">
        <v>0</v>
      </c>
      <c r="N224" s="170"/>
      <c r="O224" s="23"/>
      <c r="P224" s="12"/>
      <c r="Q224" s="13">
        <v>0</v>
      </c>
      <c r="R224" s="14"/>
      <c r="S224" s="84"/>
      <c r="T224" s="84"/>
      <c r="U224" s="192"/>
    </row>
    <row r="225" spans="1:21" ht="15.75" x14ac:dyDescent="0.25">
      <c r="A225" s="10"/>
      <c r="B225" s="176"/>
      <c r="C225" s="176"/>
      <c r="D225" s="176"/>
      <c r="E225" s="148"/>
      <c r="F225" s="186" t="str">
        <f t="shared" si="9"/>
        <v/>
      </c>
      <c r="G225" s="186" t="str">
        <f t="shared" si="10"/>
        <v/>
      </c>
      <c r="H225" s="187" t="str" cm="1">
        <f t="array" ref="H225">IF(LEN(E225)=0,"",SUM(IF(OR(E225={"SRO"}),1,E225),IF(F225="Yes",1,0),IF(G225="Yes",1,0)))</f>
        <v/>
      </c>
      <c r="I225" s="151"/>
      <c r="J225" s="87" t="str">
        <f t="shared" si="11"/>
        <v/>
      </c>
      <c r="K225" s="149"/>
      <c r="L225" s="12"/>
      <c r="M225" s="13">
        <v>0</v>
      </c>
      <c r="N225" s="170"/>
      <c r="O225" s="23"/>
      <c r="P225" s="12"/>
      <c r="Q225" s="13">
        <v>0</v>
      </c>
      <c r="R225" s="14"/>
      <c r="S225" s="84"/>
      <c r="T225" s="84"/>
      <c r="U225" s="192"/>
    </row>
    <row r="226" spans="1:21" ht="15.75" x14ac:dyDescent="0.25">
      <c r="A226" s="10"/>
      <c r="B226" s="176"/>
      <c r="C226" s="176"/>
      <c r="D226" s="176"/>
      <c r="E226" s="148"/>
      <c r="F226" s="186" t="str">
        <f t="shared" si="9"/>
        <v/>
      </c>
      <c r="G226" s="186" t="str">
        <f t="shared" si="10"/>
        <v/>
      </c>
      <c r="H226" s="187" t="str" cm="1">
        <f t="array" ref="H226">IF(LEN(E226)=0,"",SUM(IF(OR(E226={"SRO"}),1,E226),IF(F226="Yes",1,0),IF(G226="Yes",1,0)))</f>
        <v/>
      </c>
      <c r="I226" s="151"/>
      <c r="J226" s="87" t="str">
        <f t="shared" si="11"/>
        <v/>
      </c>
      <c r="K226" s="149"/>
      <c r="L226" s="12"/>
      <c r="M226" s="13">
        <v>0</v>
      </c>
      <c r="N226" s="170"/>
      <c r="O226" s="23"/>
      <c r="P226" s="12"/>
      <c r="Q226" s="13">
        <v>0</v>
      </c>
      <c r="R226" s="14"/>
      <c r="S226" s="84"/>
      <c r="T226" s="84"/>
      <c r="U226" s="192"/>
    </row>
    <row r="227" spans="1:21" ht="15.75" x14ac:dyDescent="0.25">
      <c r="A227" s="10"/>
      <c r="B227" s="176"/>
      <c r="C227" s="176"/>
      <c r="D227" s="176"/>
      <c r="E227" s="148"/>
      <c r="F227" s="186" t="str">
        <f t="shared" si="9"/>
        <v/>
      </c>
      <c r="G227" s="186" t="str">
        <f t="shared" si="10"/>
        <v/>
      </c>
      <c r="H227" s="187" t="str" cm="1">
        <f t="array" ref="H227">IF(LEN(E227)=0,"",SUM(IF(OR(E227={"SRO"}),1,E227),IF(F227="Yes",1,0),IF(G227="Yes",1,0)))</f>
        <v/>
      </c>
      <c r="I227" s="151"/>
      <c r="J227" s="87" t="str">
        <f t="shared" si="11"/>
        <v/>
      </c>
      <c r="K227" s="149"/>
      <c r="L227" s="12"/>
      <c r="M227" s="13">
        <v>0</v>
      </c>
      <c r="N227" s="170"/>
      <c r="O227" s="23"/>
      <c r="P227" s="12"/>
      <c r="Q227" s="13">
        <v>0</v>
      </c>
      <c r="R227" s="14"/>
      <c r="S227" s="84"/>
      <c r="T227" s="84"/>
      <c r="U227" s="192"/>
    </row>
    <row r="228" spans="1:21" ht="15.75" x14ac:dyDescent="0.25">
      <c r="A228" s="10"/>
      <c r="B228" s="176"/>
      <c r="C228" s="176"/>
      <c r="D228" s="176"/>
      <c r="E228" s="148"/>
      <c r="F228" s="186" t="str">
        <f t="shared" si="9"/>
        <v/>
      </c>
      <c r="G228" s="186" t="str">
        <f t="shared" si="10"/>
        <v/>
      </c>
      <c r="H228" s="187" t="str" cm="1">
        <f t="array" ref="H228">IF(LEN(E228)=0,"",SUM(IF(OR(E228={"SRO"}),1,E228),IF(F228="Yes",1,0),IF(G228="Yes",1,0)))</f>
        <v/>
      </c>
      <c r="I228" s="151"/>
      <c r="J228" s="87" t="str">
        <f t="shared" si="11"/>
        <v/>
      </c>
      <c r="K228" s="149"/>
      <c r="L228" s="12"/>
      <c r="M228" s="13">
        <v>0</v>
      </c>
      <c r="N228" s="170"/>
      <c r="O228" s="23"/>
      <c r="P228" s="12"/>
      <c r="Q228" s="13">
        <v>0</v>
      </c>
      <c r="R228" s="14"/>
      <c r="S228" s="84"/>
      <c r="T228" s="84"/>
      <c r="U228" s="192"/>
    </row>
    <row r="229" spans="1:21" ht="15.75" x14ac:dyDescent="0.25">
      <c r="A229" s="10"/>
      <c r="B229" s="176"/>
      <c r="C229" s="176"/>
      <c r="D229" s="176"/>
      <c r="E229" s="148"/>
      <c r="F229" s="186" t="str">
        <f t="shared" si="9"/>
        <v/>
      </c>
      <c r="G229" s="186" t="str">
        <f t="shared" si="10"/>
        <v/>
      </c>
      <c r="H229" s="187" t="str" cm="1">
        <f t="array" ref="H229">IF(LEN(E229)=0,"",SUM(IF(OR(E229={"SRO"}),1,E229),IF(F229="Yes",1,0),IF(G229="Yes",1,0)))</f>
        <v/>
      </c>
      <c r="I229" s="151"/>
      <c r="J229" s="87" t="str">
        <f t="shared" si="11"/>
        <v/>
      </c>
      <c r="K229" s="149"/>
      <c r="L229" s="12"/>
      <c r="M229" s="13">
        <v>0</v>
      </c>
      <c r="N229" s="170"/>
      <c r="O229" s="23"/>
      <c r="P229" s="12"/>
      <c r="Q229" s="13">
        <v>0</v>
      </c>
      <c r="R229" s="14"/>
      <c r="S229" s="84"/>
      <c r="T229" s="84"/>
      <c r="U229" s="192"/>
    </row>
    <row r="230" spans="1:21" ht="15.75" x14ac:dyDescent="0.25">
      <c r="A230" s="10"/>
      <c r="B230" s="176"/>
      <c r="C230" s="176"/>
      <c r="D230" s="176"/>
      <c r="E230" s="148"/>
      <c r="F230" s="186" t="str">
        <f t="shared" si="9"/>
        <v/>
      </c>
      <c r="G230" s="186" t="str">
        <f t="shared" si="10"/>
        <v/>
      </c>
      <c r="H230" s="187" t="str" cm="1">
        <f t="array" ref="H230">IF(LEN(E230)=0,"",SUM(IF(OR(E230={"SRO"}),1,E230),IF(F230="Yes",1,0),IF(G230="Yes",1,0)))</f>
        <v/>
      </c>
      <c r="I230" s="151"/>
      <c r="J230" s="87" t="str">
        <f t="shared" si="11"/>
        <v/>
      </c>
      <c r="K230" s="149"/>
      <c r="L230" s="12"/>
      <c r="M230" s="13">
        <v>0</v>
      </c>
      <c r="N230" s="170"/>
      <c r="O230" s="23"/>
      <c r="P230" s="12"/>
      <c r="Q230" s="13">
        <v>0</v>
      </c>
      <c r="R230" s="14"/>
      <c r="S230" s="84"/>
      <c r="T230" s="84"/>
      <c r="U230" s="192"/>
    </row>
    <row r="231" spans="1:21" ht="15.75" x14ac:dyDescent="0.25">
      <c r="A231" s="10"/>
      <c r="B231" s="176"/>
      <c r="C231" s="176"/>
      <c r="D231" s="176"/>
      <c r="E231" s="148"/>
      <c r="F231" s="186" t="str">
        <f t="shared" si="9"/>
        <v/>
      </c>
      <c r="G231" s="186" t="str">
        <f t="shared" si="10"/>
        <v/>
      </c>
      <c r="H231" s="187" t="str" cm="1">
        <f t="array" ref="H231">IF(LEN(E231)=0,"",SUM(IF(OR(E231={"SRO"}),1,E231),IF(F231="Yes",1,0),IF(G231="Yes",1,0)))</f>
        <v/>
      </c>
      <c r="I231" s="151"/>
      <c r="J231" s="87" t="str">
        <f t="shared" si="11"/>
        <v/>
      </c>
      <c r="K231" s="149"/>
      <c r="L231" s="12"/>
      <c r="M231" s="13">
        <v>0</v>
      </c>
      <c r="N231" s="170"/>
      <c r="O231" s="23"/>
      <c r="P231" s="12"/>
      <c r="Q231" s="13">
        <v>0</v>
      </c>
      <c r="R231" s="14"/>
      <c r="S231" s="84"/>
      <c r="T231" s="84"/>
      <c r="U231" s="192"/>
    </row>
    <row r="232" spans="1:21" ht="15.75" x14ac:dyDescent="0.25">
      <c r="A232" s="10"/>
      <c r="B232" s="176"/>
      <c r="C232" s="176"/>
      <c r="D232" s="176"/>
      <c r="E232" s="148"/>
      <c r="F232" s="186" t="str">
        <f t="shared" si="9"/>
        <v/>
      </c>
      <c r="G232" s="186" t="str">
        <f t="shared" si="10"/>
        <v/>
      </c>
      <c r="H232" s="187" t="str" cm="1">
        <f t="array" ref="H232">IF(LEN(E232)=0,"",SUM(IF(OR(E232={"SRO"}),1,E232),IF(F232="Yes",1,0),IF(G232="Yes",1,0)))</f>
        <v/>
      </c>
      <c r="I232" s="151"/>
      <c r="J232" s="87" t="str">
        <f t="shared" si="11"/>
        <v/>
      </c>
      <c r="K232" s="149"/>
      <c r="L232" s="12"/>
      <c r="M232" s="13">
        <v>0</v>
      </c>
      <c r="N232" s="170"/>
      <c r="O232" s="23"/>
      <c r="P232" s="12"/>
      <c r="Q232" s="13">
        <v>0</v>
      </c>
      <c r="R232" s="14"/>
      <c r="S232" s="84"/>
      <c r="T232" s="84"/>
      <c r="U232" s="192"/>
    </row>
    <row r="233" spans="1:21" ht="15.75" x14ac:dyDescent="0.25">
      <c r="A233" s="10"/>
      <c r="B233" s="176"/>
      <c r="C233" s="176"/>
      <c r="D233" s="176"/>
      <c r="E233" s="148"/>
      <c r="F233" s="186" t="str">
        <f t="shared" si="9"/>
        <v/>
      </c>
      <c r="G233" s="186" t="str">
        <f t="shared" si="10"/>
        <v/>
      </c>
      <c r="H233" s="187" t="str" cm="1">
        <f t="array" ref="H233">IF(LEN(E233)=0,"",SUM(IF(OR(E233={"SRO"}),1,E233),IF(F233="Yes",1,0),IF(G233="Yes",1,0)))</f>
        <v/>
      </c>
      <c r="I233" s="151"/>
      <c r="J233" s="87" t="str">
        <f t="shared" si="11"/>
        <v/>
      </c>
      <c r="K233" s="149"/>
      <c r="L233" s="12"/>
      <c r="M233" s="13">
        <v>0</v>
      </c>
      <c r="N233" s="170"/>
      <c r="O233" s="23"/>
      <c r="P233" s="12"/>
      <c r="Q233" s="13">
        <v>0</v>
      </c>
      <c r="R233" s="14"/>
      <c r="S233" s="84"/>
      <c r="T233" s="84"/>
      <c r="U233" s="192"/>
    </row>
    <row r="234" spans="1:21" ht="15.75" x14ac:dyDescent="0.25">
      <c r="A234" s="10"/>
      <c r="B234" s="176"/>
      <c r="C234" s="176"/>
      <c r="D234" s="176"/>
      <c r="E234" s="148"/>
      <c r="F234" s="186" t="str">
        <f t="shared" si="9"/>
        <v/>
      </c>
      <c r="G234" s="186" t="str">
        <f t="shared" si="10"/>
        <v/>
      </c>
      <c r="H234" s="187" t="str" cm="1">
        <f t="array" ref="H234">IF(LEN(E234)=0,"",SUM(IF(OR(E234={"SRO"}),1,E234),IF(F234="Yes",1,0),IF(G234="Yes",1,0)))</f>
        <v/>
      </c>
      <c r="I234" s="151"/>
      <c r="J234" s="87" t="str">
        <f t="shared" si="11"/>
        <v/>
      </c>
      <c r="K234" s="149"/>
      <c r="L234" s="12"/>
      <c r="M234" s="13">
        <v>0</v>
      </c>
      <c r="N234" s="170"/>
      <c r="O234" s="23"/>
      <c r="P234" s="12"/>
      <c r="Q234" s="13">
        <v>0</v>
      </c>
      <c r="R234" s="14"/>
      <c r="S234" s="84"/>
      <c r="T234" s="84"/>
      <c r="U234" s="192"/>
    </row>
    <row r="235" spans="1:21" ht="15.75" x14ac:dyDescent="0.25">
      <c r="A235" s="10"/>
      <c r="B235" s="176"/>
      <c r="C235" s="176"/>
      <c r="D235" s="176"/>
      <c r="E235" s="148"/>
      <c r="F235" s="186" t="str">
        <f t="shared" si="9"/>
        <v/>
      </c>
      <c r="G235" s="186" t="str">
        <f t="shared" si="10"/>
        <v/>
      </c>
      <c r="H235" s="187" t="str" cm="1">
        <f t="array" ref="H235">IF(LEN(E235)=0,"",SUM(IF(OR(E235={"SRO"}),1,E235),IF(F235="Yes",1,0),IF(G235="Yes",1,0)))</f>
        <v/>
      </c>
      <c r="I235" s="151"/>
      <c r="J235" s="87" t="str">
        <f t="shared" si="11"/>
        <v/>
      </c>
      <c r="K235" s="149"/>
      <c r="L235" s="12"/>
      <c r="M235" s="13">
        <v>0</v>
      </c>
      <c r="N235" s="170"/>
      <c r="O235" s="23"/>
      <c r="P235" s="12"/>
      <c r="Q235" s="13">
        <v>0</v>
      </c>
      <c r="R235" s="14"/>
      <c r="S235" s="84"/>
      <c r="T235" s="84"/>
      <c r="U235" s="192"/>
    </row>
    <row r="236" spans="1:21" ht="15.75" x14ac:dyDescent="0.25">
      <c r="A236" s="10"/>
      <c r="B236" s="176"/>
      <c r="C236" s="176"/>
      <c r="D236" s="176"/>
      <c r="E236" s="148"/>
      <c r="F236" s="186" t="str">
        <f t="shared" si="9"/>
        <v/>
      </c>
      <c r="G236" s="186" t="str">
        <f t="shared" si="10"/>
        <v/>
      </c>
      <c r="H236" s="187" t="str" cm="1">
        <f t="array" ref="H236">IF(LEN(E236)=0,"",SUM(IF(OR(E236={"SRO"}),1,E236),IF(F236="Yes",1,0),IF(G236="Yes",1,0)))</f>
        <v/>
      </c>
      <c r="I236" s="151"/>
      <c r="J236" s="87" t="str">
        <f t="shared" si="11"/>
        <v/>
      </c>
      <c r="K236" s="149"/>
      <c r="L236" s="12"/>
      <c r="M236" s="13">
        <v>0</v>
      </c>
      <c r="N236" s="170"/>
      <c r="O236" s="23"/>
      <c r="P236" s="12"/>
      <c r="Q236" s="13">
        <v>0</v>
      </c>
      <c r="R236" s="14"/>
      <c r="S236" s="84"/>
      <c r="T236" s="84"/>
      <c r="U236" s="192"/>
    </row>
    <row r="237" spans="1:21" ht="15.75" x14ac:dyDescent="0.25">
      <c r="A237" s="10"/>
      <c r="B237" s="176"/>
      <c r="C237" s="176"/>
      <c r="D237" s="176"/>
      <c r="E237" s="148"/>
      <c r="F237" s="186" t="str">
        <f t="shared" si="9"/>
        <v/>
      </c>
      <c r="G237" s="186" t="str">
        <f t="shared" si="10"/>
        <v/>
      </c>
      <c r="H237" s="187" t="str" cm="1">
        <f t="array" ref="H237">IF(LEN(E237)=0,"",SUM(IF(OR(E237={"SRO"}),1,E237),IF(F237="Yes",1,0),IF(G237="Yes",1,0)))</f>
        <v/>
      </c>
      <c r="I237" s="151"/>
      <c r="J237" s="87" t="str">
        <f t="shared" si="11"/>
        <v/>
      </c>
      <c r="K237" s="149"/>
      <c r="L237" s="12"/>
      <c r="M237" s="13">
        <v>0</v>
      </c>
      <c r="N237" s="170"/>
      <c r="O237" s="23"/>
      <c r="P237" s="12"/>
      <c r="Q237" s="13">
        <v>0</v>
      </c>
      <c r="R237" s="14"/>
      <c r="S237" s="84"/>
      <c r="T237" s="84"/>
      <c r="U237" s="192"/>
    </row>
    <row r="238" spans="1:21" ht="15.75" x14ac:dyDescent="0.25">
      <c r="A238" s="10"/>
      <c r="B238" s="176"/>
      <c r="C238" s="176"/>
      <c r="D238" s="176"/>
      <c r="E238" s="148"/>
      <c r="F238" s="186" t="str">
        <f t="shared" si="9"/>
        <v/>
      </c>
      <c r="G238" s="186" t="str">
        <f t="shared" si="10"/>
        <v/>
      </c>
      <c r="H238" s="187" t="str" cm="1">
        <f t="array" ref="H238">IF(LEN(E238)=0,"",SUM(IF(OR(E238={"SRO"}),1,E238),IF(F238="Yes",1,0),IF(G238="Yes",1,0)))</f>
        <v/>
      </c>
      <c r="I238" s="151"/>
      <c r="J238" s="87" t="str">
        <f t="shared" si="11"/>
        <v/>
      </c>
      <c r="K238" s="149"/>
      <c r="L238" s="12"/>
      <c r="M238" s="13">
        <v>0</v>
      </c>
      <c r="N238" s="170"/>
      <c r="O238" s="23"/>
      <c r="P238" s="12"/>
      <c r="Q238" s="13">
        <v>0</v>
      </c>
      <c r="R238" s="14"/>
      <c r="S238" s="84"/>
      <c r="T238" s="84"/>
      <c r="U238" s="192"/>
    </row>
    <row r="239" spans="1:21" ht="15.75" x14ac:dyDescent="0.25">
      <c r="A239" s="10"/>
      <c r="B239" s="176"/>
      <c r="C239" s="176"/>
      <c r="D239" s="176"/>
      <c r="E239" s="148"/>
      <c r="F239" s="186" t="str">
        <f t="shared" si="9"/>
        <v/>
      </c>
      <c r="G239" s="186" t="str">
        <f t="shared" si="10"/>
        <v/>
      </c>
      <c r="H239" s="187" t="str" cm="1">
        <f t="array" ref="H239">IF(LEN(E239)=0,"",SUM(IF(OR(E239={"SRO"}),1,E239),IF(F239="Yes",1,0),IF(G239="Yes",1,0)))</f>
        <v/>
      </c>
      <c r="I239" s="151"/>
      <c r="J239" s="87" t="str">
        <f t="shared" si="11"/>
        <v/>
      </c>
      <c r="K239" s="149"/>
      <c r="L239" s="12"/>
      <c r="M239" s="13">
        <v>0</v>
      </c>
      <c r="N239" s="170"/>
      <c r="O239" s="23"/>
      <c r="P239" s="12"/>
      <c r="Q239" s="13">
        <v>0</v>
      </c>
      <c r="R239" s="14"/>
      <c r="S239" s="84"/>
      <c r="T239" s="84"/>
      <c r="U239" s="192"/>
    </row>
    <row r="240" spans="1:21" ht="15.75" x14ac:dyDescent="0.25">
      <c r="A240" s="10"/>
      <c r="B240" s="176"/>
      <c r="C240" s="176"/>
      <c r="D240" s="176"/>
      <c r="E240" s="148"/>
      <c r="F240" s="186" t="str">
        <f t="shared" si="9"/>
        <v/>
      </c>
      <c r="G240" s="186" t="str">
        <f t="shared" si="10"/>
        <v/>
      </c>
      <c r="H240" s="187" t="str" cm="1">
        <f t="array" ref="H240">IF(LEN(E240)=0,"",SUM(IF(OR(E240={"SRO"}),1,E240),IF(F240="Yes",1,0),IF(G240="Yes",1,0)))</f>
        <v/>
      </c>
      <c r="I240" s="151"/>
      <c r="J240" s="87" t="str">
        <f t="shared" si="11"/>
        <v/>
      </c>
      <c r="K240" s="149"/>
      <c r="L240" s="12"/>
      <c r="M240" s="13">
        <v>0</v>
      </c>
      <c r="N240" s="170"/>
      <c r="O240" s="23"/>
      <c r="P240" s="12"/>
      <c r="Q240" s="13">
        <v>0</v>
      </c>
      <c r="R240" s="14"/>
      <c r="S240" s="84"/>
      <c r="T240" s="84"/>
      <c r="U240" s="192"/>
    </row>
    <row r="241" spans="1:21" ht="15.75" x14ac:dyDescent="0.25">
      <c r="A241" s="10"/>
      <c r="B241" s="176"/>
      <c r="C241" s="176"/>
      <c r="D241" s="176"/>
      <c r="E241" s="148"/>
      <c r="F241" s="186" t="str">
        <f t="shared" si="9"/>
        <v/>
      </c>
      <c r="G241" s="186" t="str">
        <f t="shared" si="10"/>
        <v/>
      </c>
      <c r="H241" s="187" t="str" cm="1">
        <f t="array" ref="H241">IF(LEN(E241)=0,"",SUM(IF(OR(E241={"SRO"}),1,E241),IF(F241="Yes",1,0),IF(G241="Yes",1,0)))</f>
        <v/>
      </c>
      <c r="I241" s="151"/>
      <c r="J241" s="87" t="str">
        <f t="shared" si="11"/>
        <v/>
      </c>
      <c r="K241" s="149"/>
      <c r="L241" s="12"/>
      <c r="M241" s="13">
        <v>0</v>
      </c>
      <c r="N241" s="170"/>
      <c r="O241" s="23"/>
      <c r="P241" s="12"/>
      <c r="Q241" s="13">
        <v>0</v>
      </c>
      <c r="R241" s="14"/>
      <c r="S241" s="84"/>
      <c r="T241" s="84"/>
      <c r="U241" s="192"/>
    </row>
    <row r="242" spans="1:21" ht="15.75" x14ac:dyDescent="0.25">
      <c r="A242" s="10"/>
      <c r="B242" s="176"/>
      <c r="C242" s="176"/>
      <c r="D242" s="176"/>
      <c r="E242" s="148"/>
      <c r="F242" s="186" t="str">
        <f t="shared" si="9"/>
        <v/>
      </c>
      <c r="G242" s="186" t="str">
        <f t="shared" si="10"/>
        <v/>
      </c>
      <c r="H242" s="187" t="str" cm="1">
        <f t="array" ref="H242">IF(LEN(E242)=0,"",SUM(IF(OR(E242={"SRO"}),1,E242),IF(F242="Yes",1,0),IF(G242="Yes",1,0)))</f>
        <v/>
      </c>
      <c r="I242" s="151"/>
      <c r="J242" s="87" t="str">
        <f t="shared" si="11"/>
        <v/>
      </c>
      <c r="K242" s="149"/>
      <c r="L242" s="12"/>
      <c r="M242" s="13">
        <v>0</v>
      </c>
      <c r="N242" s="170"/>
      <c r="O242" s="23"/>
      <c r="P242" s="12"/>
      <c r="Q242" s="13">
        <v>0</v>
      </c>
      <c r="R242" s="14"/>
      <c r="S242" s="84"/>
      <c r="T242" s="84"/>
      <c r="U242" s="192"/>
    </row>
    <row r="243" spans="1:21" ht="15.75" x14ac:dyDescent="0.25">
      <c r="A243" s="10"/>
      <c r="B243" s="176"/>
      <c r="C243" s="176"/>
      <c r="D243" s="176"/>
      <c r="E243" s="148"/>
      <c r="F243" s="186" t="str">
        <f t="shared" si="9"/>
        <v/>
      </c>
      <c r="G243" s="186" t="str">
        <f t="shared" si="10"/>
        <v/>
      </c>
      <c r="H243" s="187" t="str" cm="1">
        <f t="array" ref="H243">IF(LEN(E243)=0,"",SUM(IF(OR(E243={"SRO"}),1,E243),IF(F243="Yes",1,0),IF(G243="Yes",1,0)))</f>
        <v/>
      </c>
      <c r="I243" s="151"/>
      <c r="J243" s="87" t="str">
        <f t="shared" si="11"/>
        <v/>
      </c>
      <c r="K243" s="149"/>
      <c r="L243" s="12"/>
      <c r="M243" s="13">
        <v>0</v>
      </c>
      <c r="N243" s="170"/>
      <c r="O243" s="23"/>
      <c r="P243" s="12"/>
      <c r="Q243" s="13">
        <v>0</v>
      </c>
      <c r="R243" s="14"/>
      <c r="S243" s="84"/>
      <c r="T243" s="84"/>
      <c r="U243" s="192"/>
    </row>
    <row r="244" spans="1:21" ht="15.75" x14ac:dyDescent="0.25">
      <c r="A244" s="10"/>
      <c r="B244" s="176"/>
      <c r="C244" s="176"/>
      <c r="D244" s="176"/>
      <c r="E244" s="148"/>
      <c r="F244" s="186" t="str">
        <f t="shared" si="9"/>
        <v/>
      </c>
      <c r="G244" s="186" t="str">
        <f t="shared" si="10"/>
        <v/>
      </c>
      <c r="H244" s="187" t="str" cm="1">
        <f t="array" ref="H244">IF(LEN(E244)=0,"",SUM(IF(OR(E244={"SRO"}),1,E244),IF(F244="Yes",1,0),IF(G244="Yes",1,0)))</f>
        <v/>
      </c>
      <c r="I244" s="151"/>
      <c r="J244" s="87" t="str">
        <f t="shared" si="11"/>
        <v/>
      </c>
      <c r="K244" s="149"/>
      <c r="L244" s="12"/>
      <c r="M244" s="13">
        <v>0</v>
      </c>
      <c r="N244" s="170"/>
      <c r="O244" s="23"/>
      <c r="P244" s="12"/>
      <c r="Q244" s="13">
        <v>0</v>
      </c>
      <c r="R244" s="14"/>
      <c r="S244" s="84"/>
      <c r="T244" s="84"/>
      <c r="U244" s="192"/>
    </row>
    <row r="245" spans="1:21" ht="15.75" x14ac:dyDescent="0.25">
      <c r="A245" s="10"/>
      <c r="B245" s="176"/>
      <c r="C245" s="176"/>
      <c r="D245" s="176"/>
      <c r="E245" s="148"/>
      <c r="F245" s="186" t="str">
        <f t="shared" si="9"/>
        <v/>
      </c>
      <c r="G245" s="186" t="str">
        <f t="shared" si="10"/>
        <v/>
      </c>
      <c r="H245" s="187" t="str" cm="1">
        <f t="array" ref="H245">IF(LEN(E245)=0,"",SUM(IF(OR(E245={"SRO"}),1,E245),IF(F245="Yes",1,0),IF(G245="Yes",1,0)))</f>
        <v/>
      </c>
      <c r="I245" s="151"/>
      <c r="J245" s="87" t="str">
        <f t="shared" si="11"/>
        <v/>
      </c>
      <c r="K245" s="149"/>
      <c r="L245" s="12"/>
      <c r="M245" s="13">
        <v>0</v>
      </c>
      <c r="N245" s="170"/>
      <c r="O245" s="23"/>
      <c r="P245" s="12"/>
      <c r="Q245" s="13">
        <v>0</v>
      </c>
      <c r="R245" s="14"/>
      <c r="S245" s="84"/>
      <c r="T245" s="84"/>
      <c r="U245" s="192"/>
    </row>
    <row r="246" spans="1:21" ht="15.75" x14ac:dyDescent="0.25">
      <c r="A246" s="10"/>
      <c r="B246" s="176"/>
      <c r="C246" s="176"/>
      <c r="D246" s="176"/>
      <c r="E246" s="148"/>
      <c r="F246" s="186" t="str">
        <f t="shared" si="9"/>
        <v/>
      </c>
      <c r="G246" s="186" t="str">
        <f t="shared" si="10"/>
        <v/>
      </c>
      <c r="H246" s="187" t="str" cm="1">
        <f t="array" ref="H246">IF(LEN(E246)=0,"",SUM(IF(OR(E246={"SRO"}),1,E246),IF(F246="Yes",1,0),IF(G246="Yes",1,0)))</f>
        <v/>
      </c>
      <c r="I246" s="151"/>
      <c r="J246" s="87" t="str">
        <f t="shared" si="11"/>
        <v/>
      </c>
      <c r="K246" s="149"/>
      <c r="L246" s="12"/>
      <c r="M246" s="13">
        <v>0</v>
      </c>
      <c r="N246" s="170"/>
      <c r="O246" s="23"/>
      <c r="P246" s="12"/>
      <c r="Q246" s="13">
        <v>0</v>
      </c>
      <c r="R246" s="14"/>
      <c r="S246" s="84"/>
      <c r="T246" s="84"/>
      <c r="U246" s="192"/>
    </row>
    <row r="247" spans="1:21" ht="15.75" x14ac:dyDescent="0.25">
      <c r="A247" s="10"/>
      <c r="B247" s="176"/>
      <c r="C247" s="176"/>
      <c r="D247" s="176"/>
      <c r="E247" s="148"/>
      <c r="F247" s="186" t="str">
        <f t="shared" si="9"/>
        <v/>
      </c>
      <c r="G247" s="186" t="str">
        <f t="shared" si="10"/>
        <v/>
      </c>
      <c r="H247" s="187" t="str" cm="1">
        <f t="array" ref="H247">IF(LEN(E247)=0,"",SUM(IF(OR(E247={"SRO"}),1,E247),IF(F247="Yes",1,0),IF(G247="Yes",1,0)))</f>
        <v/>
      </c>
      <c r="I247" s="151"/>
      <c r="J247" s="87" t="str">
        <f t="shared" si="11"/>
        <v/>
      </c>
      <c r="K247" s="149"/>
      <c r="L247" s="12"/>
      <c r="M247" s="13">
        <v>0</v>
      </c>
      <c r="N247" s="170"/>
      <c r="O247" s="23"/>
      <c r="P247" s="12"/>
      <c r="Q247" s="13">
        <v>0</v>
      </c>
      <c r="R247" s="14"/>
      <c r="S247" s="84"/>
      <c r="T247" s="84"/>
      <c r="U247" s="192"/>
    </row>
    <row r="248" spans="1:21" ht="15.75" x14ac:dyDescent="0.25">
      <c r="A248" s="10"/>
      <c r="B248" s="176"/>
      <c r="C248" s="176"/>
      <c r="D248" s="176"/>
      <c r="E248" s="148"/>
      <c r="F248" s="186" t="str">
        <f t="shared" si="9"/>
        <v/>
      </c>
      <c r="G248" s="186" t="str">
        <f t="shared" si="10"/>
        <v/>
      </c>
      <c r="H248" s="187" t="str" cm="1">
        <f t="array" ref="H248">IF(LEN(E248)=0,"",SUM(IF(OR(E248={"SRO"}),1,E248),IF(F248="Yes",1,0),IF(G248="Yes",1,0)))</f>
        <v/>
      </c>
      <c r="I248" s="151"/>
      <c r="J248" s="87" t="str">
        <f t="shared" si="11"/>
        <v/>
      </c>
      <c r="K248" s="149"/>
      <c r="L248" s="12"/>
      <c r="M248" s="13">
        <v>0</v>
      </c>
      <c r="N248" s="170"/>
      <c r="O248" s="23"/>
      <c r="P248" s="12"/>
      <c r="Q248" s="13">
        <v>0</v>
      </c>
      <c r="R248" s="14"/>
      <c r="S248" s="84"/>
      <c r="T248" s="84"/>
      <c r="U248" s="192"/>
    </row>
    <row r="249" spans="1:21" ht="15.75" x14ac:dyDescent="0.25">
      <c r="A249" s="10"/>
      <c r="B249" s="176"/>
      <c r="C249" s="176"/>
      <c r="D249" s="176"/>
      <c r="E249" s="148"/>
      <c r="F249" s="186" t="str">
        <f t="shared" si="9"/>
        <v/>
      </c>
      <c r="G249" s="186" t="str">
        <f t="shared" si="10"/>
        <v/>
      </c>
      <c r="H249" s="187" t="str" cm="1">
        <f t="array" ref="H249">IF(LEN(E249)=0,"",SUM(IF(OR(E249={"SRO"}),1,E249),IF(F249="Yes",1,0),IF(G249="Yes",1,0)))</f>
        <v/>
      </c>
      <c r="I249" s="151"/>
      <c r="J249" s="87" t="str">
        <f t="shared" si="11"/>
        <v/>
      </c>
      <c r="K249" s="149"/>
      <c r="L249" s="12"/>
      <c r="M249" s="13">
        <v>0</v>
      </c>
      <c r="N249" s="170"/>
      <c r="O249" s="23"/>
      <c r="P249" s="12"/>
      <c r="Q249" s="13">
        <v>0</v>
      </c>
      <c r="R249" s="14"/>
      <c r="S249" s="84"/>
      <c r="T249" s="84"/>
      <c r="U249" s="192"/>
    </row>
    <row r="250" spans="1:21" ht="15.75" x14ac:dyDescent="0.25">
      <c r="A250" s="10"/>
      <c r="B250" s="176"/>
      <c r="C250" s="176"/>
      <c r="D250" s="176"/>
      <c r="E250" s="148"/>
      <c r="F250" s="186" t="str">
        <f t="shared" si="9"/>
        <v/>
      </c>
      <c r="G250" s="186" t="str">
        <f t="shared" si="10"/>
        <v/>
      </c>
      <c r="H250" s="187" t="str" cm="1">
        <f t="array" ref="H250">IF(LEN(E250)=0,"",SUM(IF(OR(E250={"SRO"}),1,E250),IF(F250="Yes",1,0),IF(G250="Yes",1,0)))</f>
        <v/>
      </c>
      <c r="I250" s="151"/>
      <c r="J250" s="87" t="str">
        <f t="shared" si="11"/>
        <v/>
      </c>
      <c r="K250" s="149"/>
      <c r="L250" s="12"/>
      <c r="M250" s="13">
        <v>0</v>
      </c>
      <c r="N250" s="170"/>
      <c r="O250" s="23"/>
      <c r="P250" s="12"/>
      <c r="Q250" s="13">
        <v>0</v>
      </c>
      <c r="R250" s="14"/>
      <c r="S250" s="84"/>
      <c r="T250" s="84"/>
      <c r="U250" s="192"/>
    </row>
    <row r="251" spans="1:21" ht="15.75" x14ac:dyDescent="0.25">
      <c r="A251" s="10"/>
      <c r="B251" s="176"/>
      <c r="C251" s="176"/>
      <c r="D251" s="176"/>
      <c r="E251" s="148"/>
      <c r="F251" s="186" t="str">
        <f t="shared" si="9"/>
        <v/>
      </c>
      <c r="G251" s="186" t="str">
        <f t="shared" si="10"/>
        <v/>
      </c>
      <c r="H251" s="187" t="str" cm="1">
        <f t="array" ref="H251">IF(LEN(E251)=0,"",SUM(IF(OR(E251={"SRO"}),1,E251),IF(F251="Yes",1,0),IF(G251="Yes",1,0)))</f>
        <v/>
      </c>
      <c r="I251" s="151"/>
      <c r="J251" s="87" t="str">
        <f t="shared" si="11"/>
        <v/>
      </c>
      <c r="K251" s="149"/>
      <c r="L251" s="12"/>
      <c r="M251" s="13">
        <v>0</v>
      </c>
      <c r="N251" s="170"/>
      <c r="O251" s="23"/>
      <c r="P251" s="12"/>
      <c r="Q251" s="13">
        <v>0</v>
      </c>
      <c r="R251" s="14"/>
      <c r="S251" s="84"/>
      <c r="T251" s="84"/>
      <c r="U251" s="192"/>
    </row>
    <row r="252" spans="1:21" ht="15.75" x14ac:dyDescent="0.25">
      <c r="A252" s="10"/>
      <c r="B252" s="176"/>
      <c r="C252" s="176"/>
      <c r="D252" s="176"/>
      <c r="E252" s="148"/>
      <c r="F252" s="186" t="str">
        <f t="shared" si="9"/>
        <v/>
      </c>
      <c r="G252" s="186" t="str">
        <f t="shared" si="10"/>
        <v/>
      </c>
      <c r="H252" s="187" t="str" cm="1">
        <f t="array" ref="H252">IF(LEN(E252)=0,"",SUM(IF(OR(E252={"SRO"}),1,E252),IF(F252="Yes",1,0),IF(G252="Yes",1,0)))</f>
        <v/>
      </c>
      <c r="I252" s="151"/>
      <c r="J252" s="87" t="str">
        <f t="shared" si="11"/>
        <v/>
      </c>
      <c r="K252" s="149"/>
      <c r="L252" s="12"/>
      <c r="M252" s="13">
        <v>0</v>
      </c>
      <c r="N252" s="170"/>
      <c r="O252" s="23"/>
      <c r="P252" s="12"/>
      <c r="Q252" s="13">
        <v>0</v>
      </c>
      <c r="R252" s="14"/>
      <c r="S252" s="84"/>
      <c r="T252" s="84"/>
      <c r="U252" s="192"/>
    </row>
    <row r="253" spans="1:21" ht="15.75" x14ac:dyDescent="0.25">
      <c r="A253" s="10"/>
      <c r="B253" s="176"/>
      <c r="C253" s="176"/>
      <c r="D253" s="176"/>
      <c r="E253" s="148"/>
      <c r="F253" s="186" t="str">
        <f t="shared" si="9"/>
        <v/>
      </c>
      <c r="G253" s="186" t="str">
        <f t="shared" si="10"/>
        <v/>
      </c>
      <c r="H253" s="187" t="str" cm="1">
        <f t="array" ref="H253">IF(LEN(E253)=0,"",SUM(IF(OR(E253={"SRO"}),1,E253),IF(F253="Yes",1,0),IF(G253="Yes",1,0)))</f>
        <v/>
      </c>
      <c r="I253" s="151"/>
      <c r="J253" s="87" t="str">
        <f t="shared" si="11"/>
        <v/>
      </c>
      <c r="K253" s="149"/>
      <c r="L253" s="12"/>
      <c r="M253" s="13">
        <v>0</v>
      </c>
      <c r="N253" s="170"/>
      <c r="O253" s="23"/>
      <c r="P253" s="12"/>
      <c r="Q253" s="13">
        <v>0</v>
      </c>
      <c r="R253" s="14"/>
      <c r="S253" s="84"/>
      <c r="T253" s="84"/>
      <c r="U253" s="192"/>
    </row>
    <row r="254" spans="1:21" ht="15.75" x14ac:dyDescent="0.25">
      <c r="A254" s="10"/>
      <c r="B254" s="176"/>
      <c r="C254" s="176"/>
      <c r="D254" s="176"/>
      <c r="E254" s="148"/>
      <c r="F254" s="186" t="str">
        <f t="shared" si="9"/>
        <v/>
      </c>
      <c r="G254" s="186" t="str">
        <f t="shared" si="10"/>
        <v/>
      </c>
      <c r="H254" s="187" t="str" cm="1">
        <f t="array" ref="H254">IF(LEN(E254)=0,"",SUM(IF(OR(E254={"SRO"}),1,E254),IF(F254="Yes",1,0),IF(G254="Yes",1,0)))</f>
        <v/>
      </c>
      <c r="I254" s="151"/>
      <c r="J254" s="87" t="str">
        <f t="shared" si="11"/>
        <v/>
      </c>
      <c r="K254" s="149"/>
      <c r="L254" s="12"/>
      <c r="M254" s="13">
        <v>0</v>
      </c>
      <c r="N254" s="170"/>
      <c r="O254" s="23"/>
      <c r="P254" s="12"/>
      <c r="Q254" s="13">
        <v>0</v>
      </c>
      <c r="R254" s="14"/>
      <c r="S254" s="84"/>
      <c r="T254" s="84"/>
      <c r="U254" s="192"/>
    </row>
    <row r="255" spans="1:21" ht="15.75" x14ac:dyDescent="0.25">
      <c r="A255" s="10"/>
      <c r="B255" s="176"/>
      <c r="C255" s="176"/>
      <c r="D255" s="176"/>
      <c r="E255" s="148"/>
      <c r="F255" s="186" t="str">
        <f t="shared" si="9"/>
        <v/>
      </c>
      <c r="G255" s="186" t="str">
        <f t="shared" si="10"/>
        <v/>
      </c>
      <c r="H255" s="187" t="str" cm="1">
        <f t="array" ref="H255">IF(LEN(E255)=0,"",SUM(IF(OR(E255={"SRO"}),1,E255),IF(F255="Yes",1,0),IF(G255="Yes",1,0)))</f>
        <v/>
      </c>
      <c r="I255" s="151"/>
      <c r="J255" s="87" t="str">
        <f t="shared" si="11"/>
        <v/>
      </c>
      <c r="K255" s="149"/>
      <c r="L255" s="12"/>
      <c r="M255" s="13">
        <v>0</v>
      </c>
      <c r="N255" s="170"/>
      <c r="O255" s="23"/>
      <c r="P255" s="12"/>
      <c r="Q255" s="13">
        <v>0</v>
      </c>
      <c r="R255" s="14"/>
      <c r="S255" s="84"/>
      <c r="T255" s="84"/>
      <c r="U255" s="192"/>
    </row>
    <row r="256" spans="1:21" ht="15.75" x14ac:dyDescent="0.25">
      <c r="A256" s="10"/>
      <c r="B256" s="176"/>
      <c r="C256" s="176"/>
      <c r="D256" s="176"/>
      <c r="E256" s="148"/>
      <c r="F256" s="186" t="str">
        <f t="shared" si="9"/>
        <v/>
      </c>
      <c r="G256" s="186" t="str">
        <f t="shared" si="10"/>
        <v/>
      </c>
      <c r="H256" s="187" t="str" cm="1">
        <f t="array" ref="H256">IF(LEN(E256)=0,"",SUM(IF(OR(E256={"SRO"}),1,E256),IF(F256="Yes",1,0),IF(G256="Yes",1,0)))</f>
        <v/>
      </c>
      <c r="I256" s="151"/>
      <c r="J256" s="87" t="str">
        <f t="shared" si="11"/>
        <v/>
      </c>
      <c r="K256" s="149"/>
      <c r="L256" s="12"/>
      <c r="M256" s="13">
        <v>0</v>
      </c>
      <c r="N256" s="170"/>
      <c r="O256" s="23"/>
      <c r="P256" s="12"/>
      <c r="Q256" s="13">
        <v>0</v>
      </c>
      <c r="R256" s="14"/>
      <c r="S256" s="84"/>
      <c r="T256" s="84"/>
      <c r="U256" s="192"/>
    </row>
    <row r="257" spans="1:21" ht="15.75" x14ac:dyDescent="0.25">
      <c r="A257" s="10"/>
      <c r="B257" s="176"/>
      <c r="C257" s="176"/>
      <c r="D257" s="176"/>
      <c r="E257" s="148"/>
      <c r="F257" s="186" t="str">
        <f t="shared" si="9"/>
        <v/>
      </c>
      <c r="G257" s="186" t="str">
        <f t="shared" si="10"/>
        <v/>
      </c>
      <c r="H257" s="187" t="str" cm="1">
        <f t="array" ref="H257">IF(LEN(E257)=0,"",SUM(IF(OR(E257={"SRO"}),1,E257),IF(F257="Yes",1,0),IF(G257="Yes",1,0)))</f>
        <v/>
      </c>
      <c r="I257" s="151"/>
      <c r="J257" s="87" t="str">
        <f t="shared" si="11"/>
        <v/>
      </c>
      <c r="K257" s="149"/>
      <c r="L257" s="12"/>
      <c r="M257" s="13">
        <v>0</v>
      </c>
      <c r="N257" s="170"/>
      <c r="O257" s="23"/>
      <c r="P257" s="12"/>
      <c r="Q257" s="13">
        <v>0</v>
      </c>
      <c r="R257" s="14"/>
      <c r="S257" s="84"/>
      <c r="T257" s="84"/>
      <c r="U257" s="192"/>
    </row>
    <row r="258" spans="1:21" ht="15.75" x14ac:dyDescent="0.25">
      <c r="A258" s="10"/>
      <c r="B258" s="176"/>
      <c r="C258" s="176"/>
      <c r="D258" s="176"/>
      <c r="E258" s="148"/>
      <c r="F258" s="186" t="str">
        <f t="shared" si="9"/>
        <v/>
      </c>
      <c r="G258" s="186" t="str">
        <f t="shared" si="10"/>
        <v/>
      </c>
      <c r="H258" s="187" t="str" cm="1">
        <f t="array" ref="H258">IF(LEN(E258)=0,"",SUM(IF(OR(E258={"SRO"}),1,E258),IF(F258="Yes",1,0),IF(G258="Yes",1,0)))</f>
        <v/>
      </c>
      <c r="I258" s="151"/>
      <c r="J258" s="87" t="str">
        <f t="shared" si="11"/>
        <v/>
      </c>
      <c r="K258" s="149"/>
      <c r="L258" s="12"/>
      <c r="M258" s="13">
        <v>0</v>
      </c>
      <c r="N258" s="170"/>
      <c r="O258" s="23"/>
      <c r="P258" s="12"/>
      <c r="Q258" s="13">
        <v>0</v>
      </c>
      <c r="R258" s="14"/>
      <c r="S258" s="84"/>
      <c r="T258" s="84"/>
      <c r="U258" s="192"/>
    </row>
    <row r="259" spans="1:21" ht="15.75" x14ac:dyDescent="0.25">
      <c r="A259" s="10"/>
      <c r="B259" s="176"/>
      <c r="C259" s="176"/>
      <c r="D259" s="176"/>
      <c r="E259" s="148"/>
      <c r="F259" s="186" t="str">
        <f t="shared" si="9"/>
        <v/>
      </c>
      <c r="G259" s="186" t="str">
        <f t="shared" si="10"/>
        <v/>
      </c>
      <c r="H259" s="187" t="str" cm="1">
        <f t="array" ref="H259">IF(LEN(E259)=0,"",SUM(IF(OR(E259={"SRO"}),1,E259),IF(F259="Yes",1,0),IF(G259="Yes",1,0)))</f>
        <v/>
      </c>
      <c r="I259" s="151"/>
      <c r="J259" s="87" t="str">
        <f t="shared" si="11"/>
        <v/>
      </c>
      <c r="K259" s="149"/>
      <c r="L259" s="12"/>
      <c r="M259" s="13">
        <v>0</v>
      </c>
      <c r="N259" s="170"/>
      <c r="O259" s="23"/>
      <c r="P259" s="12"/>
      <c r="Q259" s="13">
        <v>0</v>
      </c>
      <c r="R259" s="14"/>
      <c r="S259" s="84"/>
      <c r="T259" s="84"/>
      <c r="U259" s="192"/>
    </row>
    <row r="260" spans="1:21" ht="15.75" x14ac:dyDescent="0.25">
      <c r="A260" s="10"/>
      <c r="B260" s="176"/>
      <c r="C260" s="176"/>
      <c r="D260" s="176"/>
      <c r="E260" s="148"/>
      <c r="F260" s="186" t="str">
        <f t="shared" si="9"/>
        <v/>
      </c>
      <c r="G260" s="186" t="str">
        <f t="shared" si="10"/>
        <v/>
      </c>
      <c r="H260" s="187" t="str" cm="1">
        <f t="array" ref="H260">IF(LEN(E260)=0,"",SUM(IF(OR(E260={"SRO"}),1,E260),IF(F260="Yes",1,0),IF(G260="Yes",1,0)))</f>
        <v/>
      </c>
      <c r="I260" s="151"/>
      <c r="J260" s="87" t="str">
        <f t="shared" si="11"/>
        <v/>
      </c>
      <c r="K260" s="149"/>
      <c r="L260" s="12"/>
      <c r="M260" s="13">
        <v>0</v>
      </c>
      <c r="N260" s="170"/>
      <c r="O260" s="23"/>
      <c r="P260" s="12"/>
      <c r="Q260" s="13">
        <v>0</v>
      </c>
      <c r="R260" s="14"/>
      <c r="S260" s="84"/>
      <c r="T260" s="84"/>
      <c r="U260" s="192"/>
    </row>
    <row r="261" spans="1:21" ht="15.75" x14ac:dyDescent="0.25">
      <c r="A261" s="10"/>
      <c r="B261" s="176"/>
      <c r="C261" s="176"/>
      <c r="D261" s="176"/>
      <c r="E261" s="148"/>
      <c r="F261" s="186" t="str">
        <f t="shared" si="9"/>
        <v/>
      </c>
      <c r="G261" s="186" t="str">
        <f t="shared" si="10"/>
        <v/>
      </c>
      <c r="H261" s="187" t="str" cm="1">
        <f t="array" ref="H261">IF(LEN(E261)=0,"",SUM(IF(OR(E261={"SRO"}),1,E261),IF(F261="Yes",1,0),IF(G261="Yes",1,0)))</f>
        <v/>
      </c>
      <c r="I261" s="151"/>
      <c r="J261" s="87" t="str">
        <f t="shared" si="11"/>
        <v/>
      </c>
      <c r="K261" s="149"/>
      <c r="L261" s="12"/>
      <c r="M261" s="13">
        <v>0</v>
      </c>
      <c r="N261" s="170"/>
      <c r="O261" s="23"/>
      <c r="P261" s="12"/>
      <c r="Q261" s="13">
        <v>0</v>
      </c>
      <c r="R261" s="14"/>
      <c r="S261" s="84"/>
      <c r="T261" s="84"/>
      <c r="U261" s="192"/>
    </row>
    <row r="262" spans="1:21" ht="15.75" x14ac:dyDescent="0.25">
      <c r="A262" s="10"/>
      <c r="B262" s="176"/>
      <c r="C262" s="176"/>
      <c r="D262" s="176"/>
      <c r="E262" s="148"/>
      <c r="F262" s="186" t="str">
        <f t="shared" si="9"/>
        <v/>
      </c>
      <c r="G262" s="186" t="str">
        <f t="shared" si="10"/>
        <v/>
      </c>
      <c r="H262" s="187" t="str" cm="1">
        <f t="array" ref="H262">IF(LEN(E262)=0,"",SUM(IF(OR(E262={"SRO"}),1,E262),IF(F262="Yes",1,0),IF(G262="Yes",1,0)))</f>
        <v/>
      </c>
      <c r="I262" s="151"/>
      <c r="J262" s="87" t="str">
        <f t="shared" si="11"/>
        <v/>
      </c>
      <c r="K262" s="149"/>
      <c r="L262" s="12"/>
      <c r="M262" s="13">
        <v>0</v>
      </c>
      <c r="N262" s="170"/>
      <c r="O262" s="23"/>
      <c r="P262" s="12"/>
      <c r="Q262" s="13">
        <v>0</v>
      </c>
      <c r="R262" s="14"/>
      <c r="S262" s="84"/>
      <c r="T262" s="84"/>
      <c r="U262" s="192"/>
    </row>
    <row r="263" spans="1:21" ht="15.75" x14ac:dyDescent="0.25">
      <c r="A263" s="10"/>
      <c r="B263" s="176"/>
      <c r="C263" s="176"/>
      <c r="D263" s="176"/>
      <c r="E263" s="148"/>
      <c r="F263" s="186" t="str">
        <f t="shared" si="9"/>
        <v/>
      </c>
      <c r="G263" s="186" t="str">
        <f t="shared" si="10"/>
        <v/>
      </c>
      <c r="H263" s="187" t="str" cm="1">
        <f t="array" ref="H263">IF(LEN(E263)=0,"",SUM(IF(OR(E263={"SRO"}),1,E263),IF(F263="Yes",1,0),IF(G263="Yes",1,0)))</f>
        <v/>
      </c>
      <c r="I263" s="151"/>
      <c r="J263" s="87" t="str">
        <f t="shared" si="11"/>
        <v/>
      </c>
      <c r="K263" s="149"/>
      <c r="L263" s="12"/>
      <c r="M263" s="13">
        <v>0</v>
      </c>
      <c r="N263" s="170"/>
      <c r="O263" s="23"/>
      <c r="P263" s="12"/>
      <c r="Q263" s="13">
        <v>0</v>
      </c>
      <c r="R263" s="14"/>
      <c r="S263" s="84"/>
      <c r="T263" s="84"/>
      <c r="U263" s="192"/>
    </row>
    <row r="264" spans="1:21" ht="15.75" x14ac:dyDescent="0.25">
      <c r="A264" s="10"/>
      <c r="B264" s="176"/>
      <c r="C264" s="176"/>
      <c r="D264" s="176"/>
      <c r="E264" s="148"/>
      <c r="F264" s="186" t="str">
        <f t="shared" si="9"/>
        <v/>
      </c>
      <c r="G264" s="186" t="str">
        <f t="shared" si="10"/>
        <v/>
      </c>
      <c r="H264" s="187" t="str" cm="1">
        <f t="array" ref="H264">IF(LEN(E264)=0,"",SUM(IF(OR(E264={"SRO"}),1,E264),IF(F264="Yes",1,0),IF(G264="Yes",1,0)))</f>
        <v/>
      </c>
      <c r="I264" s="151"/>
      <c r="J264" s="87" t="str">
        <f t="shared" si="11"/>
        <v/>
      </c>
      <c r="K264" s="149"/>
      <c r="L264" s="12"/>
      <c r="M264" s="13">
        <v>0</v>
      </c>
      <c r="N264" s="170"/>
      <c r="O264" s="23"/>
      <c r="P264" s="12"/>
      <c r="Q264" s="13">
        <v>0</v>
      </c>
      <c r="R264" s="14"/>
      <c r="S264" s="84"/>
      <c r="T264" s="84"/>
      <c r="U264" s="192"/>
    </row>
    <row r="265" spans="1:21" ht="15.75" x14ac:dyDescent="0.25">
      <c r="A265" s="10"/>
      <c r="B265" s="176"/>
      <c r="C265" s="176"/>
      <c r="D265" s="176"/>
      <c r="E265" s="148"/>
      <c r="F265" s="186" t="str">
        <f t="shared" si="9"/>
        <v/>
      </c>
      <c r="G265" s="186" t="str">
        <f t="shared" si="10"/>
        <v/>
      </c>
      <c r="H265" s="187" t="str" cm="1">
        <f t="array" ref="H265">IF(LEN(E265)=0,"",SUM(IF(OR(E265={"SRO"}),1,E265),IF(F265="Yes",1,0),IF(G265="Yes",1,0)))</f>
        <v/>
      </c>
      <c r="I265" s="151"/>
      <c r="J265" s="87" t="str">
        <f t="shared" si="11"/>
        <v/>
      </c>
      <c r="K265" s="149"/>
      <c r="L265" s="12"/>
      <c r="M265" s="13">
        <v>0</v>
      </c>
      <c r="N265" s="170"/>
      <c r="O265" s="23"/>
      <c r="P265" s="12"/>
      <c r="Q265" s="13">
        <v>0</v>
      </c>
      <c r="R265" s="14"/>
      <c r="S265" s="84"/>
      <c r="T265" s="84"/>
      <c r="U265" s="192"/>
    </row>
    <row r="266" spans="1:21" ht="15.75" x14ac:dyDescent="0.25">
      <c r="A266" s="10"/>
      <c r="B266" s="176"/>
      <c r="C266" s="176"/>
      <c r="D266" s="176"/>
      <c r="E266" s="148"/>
      <c r="F266" s="186" t="str">
        <f t="shared" ref="F266:F329" si="12">IF(LEN(E266)=0,"", IF(E266="SRO", "No", "Yes"))</f>
        <v/>
      </c>
      <c r="G266" s="186" t="str">
        <f t="shared" ref="G266:G329" si="13">IF(LEN(E266)=0,"", IF(E266="SRO", "No", "Yes"))</f>
        <v/>
      </c>
      <c r="H266" s="187" t="str" cm="1">
        <f t="array" ref="H266">IF(LEN(E266)=0,"",SUM(IF(OR(E266={"SRO"}),1,E266),IF(F266="Yes",1,0),IF(G266="Yes",1,0)))</f>
        <v/>
      </c>
      <c r="I266" s="151"/>
      <c r="J266" s="87" t="str">
        <f t="shared" ref="J266:J329" si="14">IF(LEN(I266)=0,"", E266 &amp; " BR, " &amp; IF(I266="A single family home", "Section C", IF(OR(I266="In a building with 2 units", I266="In a building with 3 or 4 units"), "Section A", IF(I266="In a building with 5 or more units", "Section B", ""))))</f>
        <v/>
      </c>
      <c r="K266" s="149"/>
      <c r="L266" s="12"/>
      <c r="M266" s="13">
        <v>0</v>
      </c>
      <c r="N266" s="170"/>
      <c r="O266" s="23"/>
      <c r="P266" s="12"/>
      <c r="Q266" s="13">
        <v>0</v>
      </c>
      <c r="R266" s="14"/>
      <c r="S266" s="84"/>
      <c r="T266" s="84"/>
      <c r="U266" s="192"/>
    </row>
    <row r="267" spans="1:21" ht="15.75" x14ac:dyDescent="0.25">
      <c r="A267" s="10"/>
      <c r="B267" s="176"/>
      <c r="C267" s="176"/>
      <c r="D267" s="176"/>
      <c r="E267" s="148"/>
      <c r="F267" s="186" t="str">
        <f t="shared" si="12"/>
        <v/>
      </c>
      <c r="G267" s="186" t="str">
        <f t="shared" si="13"/>
        <v/>
      </c>
      <c r="H267" s="187" t="str" cm="1">
        <f t="array" ref="H267">IF(LEN(E267)=0,"",SUM(IF(OR(E267={"SRO"}),1,E267),IF(F267="Yes",1,0),IF(G267="Yes",1,0)))</f>
        <v/>
      </c>
      <c r="I267" s="151"/>
      <c r="J267" s="87" t="str">
        <f t="shared" si="14"/>
        <v/>
      </c>
      <c r="K267" s="149"/>
      <c r="L267" s="12"/>
      <c r="M267" s="13">
        <v>0</v>
      </c>
      <c r="N267" s="170"/>
      <c r="O267" s="23"/>
      <c r="P267" s="12"/>
      <c r="Q267" s="13">
        <v>0</v>
      </c>
      <c r="R267" s="14"/>
      <c r="S267" s="84"/>
      <c r="T267" s="84"/>
      <c r="U267" s="192"/>
    </row>
    <row r="268" spans="1:21" ht="15.75" x14ac:dyDescent="0.25">
      <c r="A268" s="10"/>
      <c r="B268" s="176"/>
      <c r="C268" s="176"/>
      <c r="D268" s="176"/>
      <c r="E268" s="148"/>
      <c r="F268" s="186" t="str">
        <f t="shared" si="12"/>
        <v/>
      </c>
      <c r="G268" s="186" t="str">
        <f t="shared" si="13"/>
        <v/>
      </c>
      <c r="H268" s="187" t="str" cm="1">
        <f t="array" ref="H268">IF(LEN(E268)=0,"",SUM(IF(OR(E268={"SRO"}),1,E268),IF(F268="Yes",1,0),IF(G268="Yes",1,0)))</f>
        <v/>
      </c>
      <c r="I268" s="151"/>
      <c r="J268" s="87" t="str">
        <f t="shared" si="14"/>
        <v/>
      </c>
      <c r="K268" s="149"/>
      <c r="L268" s="12"/>
      <c r="M268" s="13">
        <v>0</v>
      </c>
      <c r="N268" s="170"/>
      <c r="O268" s="23"/>
      <c r="P268" s="12"/>
      <c r="Q268" s="13">
        <v>0</v>
      </c>
      <c r="R268" s="14"/>
      <c r="S268" s="84"/>
      <c r="T268" s="84"/>
      <c r="U268" s="192"/>
    </row>
    <row r="269" spans="1:21" ht="15.75" x14ac:dyDescent="0.25">
      <c r="A269" s="10"/>
      <c r="B269" s="176"/>
      <c r="C269" s="176"/>
      <c r="D269" s="176"/>
      <c r="E269" s="148"/>
      <c r="F269" s="186" t="str">
        <f t="shared" si="12"/>
        <v/>
      </c>
      <c r="G269" s="186" t="str">
        <f t="shared" si="13"/>
        <v/>
      </c>
      <c r="H269" s="187" t="str" cm="1">
        <f t="array" ref="H269">IF(LEN(E269)=0,"",SUM(IF(OR(E269={"SRO"}),1,E269),IF(F269="Yes",1,0),IF(G269="Yes",1,0)))</f>
        <v/>
      </c>
      <c r="I269" s="151"/>
      <c r="J269" s="87" t="str">
        <f t="shared" si="14"/>
        <v/>
      </c>
      <c r="K269" s="149"/>
      <c r="L269" s="12"/>
      <c r="M269" s="13">
        <v>0</v>
      </c>
      <c r="N269" s="170"/>
      <c r="O269" s="23"/>
      <c r="P269" s="12"/>
      <c r="Q269" s="13">
        <v>0</v>
      </c>
      <c r="R269" s="14"/>
      <c r="S269" s="84"/>
      <c r="T269" s="84"/>
      <c r="U269" s="192"/>
    </row>
    <row r="270" spans="1:21" ht="15.75" x14ac:dyDescent="0.25">
      <c r="A270" s="10"/>
      <c r="B270" s="176"/>
      <c r="C270" s="176"/>
      <c r="D270" s="176"/>
      <c r="E270" s="148"/>
      <c r="F270" s="186" t="str">
        <f t="shared" si="12"/>
        <v/>
      </c>
      <c r="G270" s="186" t="str">
        <f t="shared" si="13"/>
        <v/>
      </c>
      <c r="H270" s="187" t="str" cm="1">
        <f t="array" ref="H270">IF(LEN(E270)=0,"",SUM(IF(OR(E270={"SRO"}),1,E270),IF(F270="Yes",1,0),IF(G270="Yes",1,0)))</f>
        <v/>
      </c>
      <c r="I270" s="151"/>
      <c r="J270" s="87" t="str">
        <f t="shared" si="14"/>
        <v/>
      </c>
      <c r="K270" s="149"/>
      <c r="L270" s="12"/>
      <c r="M270" s="13">
        <v>0</v>
      </c>
      <c r="N270" s="170"/>
      <c r="O270" s="23"/>
      <c r="P270" s="12"/>
      <c r="Q270" s="13">
        <v>0</v>
      </c>
      <c r="R270" s="14"/>
      <c r="S270" s="84"/>
      <c r="T270" s="84"/>
      <c r="U270" s="192"/>
    </row>
    <row r="271" spans="1:21" ht="15.75" x14ac:dyDescent="0.25">
      <c r="A271" s="10"/>
      <c r="B271" s="176"/>
      <c r="C271" s="176"/>
      <c r="D271" s="176"/>
      <c r="E271" s="148"/>
      <c r="F271" s="186" t="str">
        <f t="shared" si="12"/>
        <v/>
      </c>
      <c r="G271" s="186" t="str">
        <f t="shared" si="13"/>
        <v/>
      </c>
      <c r="H271" s="187" t="str" cm="1">
        <f t="array" ref="H271">IF(LEN(E271)=0,"",SUM(IF(OR(E271={"SRO"}),1,E271),IF(F271="Yes",1,0),IF(G271="Yes",1,0)))</f>
        <v/>
      </c>
      <c r="I271" s="151"/>
      <c r="J271" s="87" t="str">
        <f t="shared" si="14"/>
        <v/>
      </c>
      <c r="K271" s="149"/>
      <c r="L271" s="12"/>
      <c r="M271" s="13">
        <v>0</v>
      </c>
      <c r="N271" s="170"/>
      <c r="O271" s="23"/>
      <c r="P271" s="12"/>
      <c r="Q271" s="13">
        <v>0</v>
      </c>
      <c r="R271" s="14"/>
      <c r="S271" s="84"/>
      <c r="T271" s="84"/>
      <c r="U271" s="192"/>
    </row>
    <row r="272" spans="1:21" ht="15.75" x14ac:dyDescent="0.25">
      <c r="A272" s="10"/>
      <c r="B272" s="176"/>
      <c r="C272" s="176"/>
      <c r="D272" s="176"/>
      <c r="E272" s="148"/>
      <c r="F272" s="186" t="str">
        <f t="shared" si="12"/>
        <v/>
      </c>
      <c r="G272" s="186" t="str">
        <f t="shared" si="13"/>
        <v/>
      </c>
      <c r="H272" s="187" t="str" cm="1">
        <f t="array" ref="H272">IF(LEN(E272)=0,"",SUM(IF(OR(E272={"SRO"}),1,E272),IF(F272="Yes",1,0),IF(G272="Yes",1,0)))</f>
        <v/>
      </c>
      <c r="I272" s="151"/>
      <c r="J272" s="87" t="str">
        <f t="shared" si="14"/>
        <v/>
      </c>
      <c r="K272" s="149"/>
      <c r="L272" s="12"/>
      <c r="M272" s="13">
        <v>0</v>
      </c>
      <c r="N272" s="170"/>
      <c r="O272" s="23"/>
      <c r="P272" s="12"/>
      <c r="Q272" s="13">
        <v>0</v>
      </c>
      <c r="R272" s="14"/>
      <c r="S272" s="84"/>
      <c r="T272" s="84"/>
      <c r="U272" s="192"/>
    </row>
    <row r="273" spans="1:21" ht="15.75" x14ac:dyDescent="0.25">
      <c r="A273" s="10"/>
      <c r="B273" s="176"/>
      <c r="C273" s="176"/>
      <c r="D273" s="176"/>
      <c r="E273" s="148"/>
      <c r="F273" s="186" t="str">
        <f t="shared" si="12"/>
        <v/>
      </c>
      <c r="G273" s="186" t="str">
        <f t="shared" si="13"/>
        <v/>
      </c>
      <c r="H273" s="187" t="str" cm="1">
        <f t="array" ref="H273">IF(LEN(E273)=0,"",SUM(IF(OR(E273={"SRO"}),1,E273),IF(F273="Yes",1,0),IF(G273="Yes",1,0)))</f>
        <v/>
      </c>
      <c r="I273" s="151"/>
      <c r="J273" s="87" t="str">
        <f t="shared" si="14"/>
        <v/>
      </c>
      <c r="K273" s="149"/>
      <c r="L273" s="12"/>
      <c r="M273" s="13">
        <v>0</v>
      </c>
      <c r="N273" s="170"/>
      <c r="O273" s="23"/>
      <c r="P273" s="12"/>
      <c r="Q273" s="13">
        <v>0</v>
      </c>
      <c r="R273" s="14"/>
      <c r="S273" s="84"/>
      <c r="T273" s="84"/>
      <c r="U273" s="192"/>
    </row>
    <row r="274" spans="1:21" ht="15.75" x14ac:dyDescent="0.25">
      <c r="A274" s="10"/>
      <c r="B274" s="176"/>
      <c r="C274" s="176"/>
      <c r="D274" s="176"/>
      <c r="E274" s="148"/>
      <c r="F274" s="186" t="str">
        <f t="shared" si="12"/>
        <v/>
      </c>
      <c r="G274" s="186" t="str">
        <f t="shared" si="13"/>
        <v/>
      </c>
      <c r="H274" s="187" t="str" cm="1">
        <f t="array" ref="H274">IF(LEN(E274)=0,"",SUM(IF(OR(E274={"SRO"}),1,E274),IF(F274="Yes",1,0),IF(G274="Yes",1,0)))</f>
        <v/>
      </c>
      <c r="I274" s="151"/>
      <c r="J274" s="87" t="str">
        <f t="shared" si="14"/>
        <v/>
      </c>
      <c r="K274" s="149"/>
      <c r="L274" s="12"/>
      <c r="M274" s="13">
        <v>0</v>
      </c>
      <c r="N274" s="170"/>
      <c r="O274" s="23"/>
      <c r="P274" s="12"/>
      <c r="Q274" s="13">
        <v>0</v>
      </c>
      <c r="R274" s="14"/>
      <c r="S274" s="84"/>
      <c r="T274" s="84"/>
      <c r="U274" s="192"/>
    </row>
    <row r="275" spans="1:21" ht="15.75" x14ac:dyDescent="0.25">
      <c r="A275" s="10"/>
      <c r="B275" s="176"/>
      <c r="C275" s="176"/>
      <c r="D275" s="176"/>
      <c r="E275" s="148"/>
      <c r="F275" s="186" t="str">
        <f t="shared" si="12"/>
        <v/>
      </c>
      <c r="G275" s="186" t="str">
        <f t="shared" si="13"/>
        <v/>
      </c>
      <c r="H275" s="187" t="str" cm="1">
        <f t="array" ref="H275">IF(LEN(E275)=0,"",SUM(IF(OR(E275={"SRO"}),1,E275),IF(F275="Yes",1,0),IF(G275="Yes",1,0)))</f>
        <v/>
      </c>
      <c r="I275" s="151"/>
      <c r="J275" s="87" t="str">
        <f t="shared" si="14"/>
        <v/>
      </c>
      <c r="K275" s="149"/>
      <c r="L275" s="12"/>
      <c r="M275" s="13">
        <v>0</v>
      </c>
      <c r="N275" s="170"/>
      <c r="O275" s="23"/>
      <c r="P275" s="12"/>
      <c r="Q275" s="13">
        <v>0</v>
      </c>
      <c r="R275" s="14"/>
      <c r="S275" s="84"/>
      <c r="T275" s="84"/>
      <c r="U275" s="192"/>
    </row>
    <row r="276" spans="1:21" ht="15.75" x14ac:dyDescent="0.25">
      <c r="A276" s="10"/>
      <c r="B276" s="176"/>
      <c r="C276" s="176"/>
      <c r="D276" s="176"/>
      <c r="E276" s="148"/>
      <c r="F276" s="186" t="str">
        <f t="shared" si="12"/>
        <v/>
      </c>
      <c r="G276" s="186" t="str">
        <f t="shared" si="13"/>
        <v/>
      </c>
      <c r="H276" s="187" t="str" cm="1">
        <f t="array" ref="H276">IF(LEN(E276)=0,"",SUM(IF(OR(E276={"SRO"}),1,E276),IF(F276="Yes",1,0),IF(G276="Yes",1,0)))</f>
        <v/>
      </c>
      <c r="I276" s="151"/>
      <c r="J276" s="87" t="str">
        <f t="shared" si="14"/>
        <v/>
      </c>
      <c r="K276" s="149"/>
      <c r="L276" s="12"/>
      <c r="M276" s="13">
        <v>0</v>
      </c>
      <c r="N276" s="170"/>
      <c r="O276" s="23"/>
      <c r="P276" s="12"/>
      <c r="Q276" s="13">
        <v>0</v>
      </c>
      <c r="R276" s="14"/>
      <c r="S276" s="84"/>
      <c r="T276" s="84"/>
      <c r="U276" s="192"/>
    </row>
    <row r="277" spans="1:21" ht="15.75" x14ac:dyDescent="0.25">
      <c r="A277" s="10"/>
      <c r="B277" s="176"/>
      <c r="C277" s="176"/>
      <c r="D277" s="176"/>
      <c r="E277" s="148"/>
      <c r="F277" s="186" t="str">
        <f t="shared" si="12"/>
        <v/>
      </c>
      <c r="G277" s="186" t="str">
        <f t="shared" si="13"/>
        <v/>
      </c>
      <c r="H277" s="187" t="str" cm="1">
        <f t="array" ref="H277">IF(LEN(E277)=0,"",SUM(IF(OR(E277={"SRO"}),1,E277),IF(F277="Yes",1,0),IF(G277="Yes",1,0)))</f>
        <v/>
      </c>
      <c r="I277" s="151"/>
      <c r="J277" s="87" t="str">
        <f t="shared" si="14"/>
        <v/>
      </c>
      <c r="K277" s="149"/>
      <c r="L277" s="12"/>
      <c r="M277" s="13">
        <v>0</v>
      </c>
      <c r="N277" s="170"/>
      <c r="O277" s="23"/>
      <c r="P277" s="12"/>
      <c r="Q277" s="13">
        <v>0</v>
      </c>
      <c r="R277" s="14"/>
      <c r="S277" s="84"/>
      <c r="T277" s="84"/>
      <c r="U277" s="192"/>
    </row>
    <row r="278" spans="1:21" ht="15.75" x14ac:dyDescent="0.25">
      <c r="A278" s="10"/>
      <c r="B278" s="176"/>
      <c r="C278" s="176"/>
      <c r="D278" s="176"/>
      <c r="E278" s="148"/>
      <c r="F278" s="186" t="str">
        <f t="shared" si="12"/>
        <v/>
      </c>
      <c r="G278" s="186" t="str">
        <f t="shared" si="13"/>
        <v/>
      </c>
      <c r="H278" s="187" t="str" cm="1">
        <f t="array" ref="H278">IF(LEN(E278)=0,"",SUM(IF(OR(E278={"SRO"}),1,E278),IF(F278="Yes",1,0),IF(G278="Yes",1,0)))</f>
        <v/>
      </c>
      <c r="I278" s="151"/>
      <c r="J278" s="87" t="str">
        <f t="shared" si="14"/>
        <v/>
      </c>
      <c r="K278" s="149"/>
      <c r="L278" s="12"/>
      <c r="M278" s="13">
        <v>0</v>
      </c>
      <c r="N278" s="170"/>
      <c r="O278" s="23"/>
      <c r="P278" s="12"/>
      <c r="Q278" s="13">
        <v>0</v>
      </c>
      <c r="R278" s="14"/>
      <c r="S278" s="84"/>
      <c r="T278" s="84"/>
      <c r="U278" s="192"/>
    </row>
    <row r="279" spans="1:21" ht="15.75" x14ac:dyDescent="0.25">
      <c r="A279" s="10"/>
      <c r="B279" s="176"/>
      <c r="C279" s="176"/>
      <c r="D279" s="176"/>
      <c r="E279" s="148"/>
      <c r="F279" s="186" t="str">
        <f t="shared" si="12"/>
        <v/>
      </c>
      <c r="G279" s="186" t="str">
        <f t="shared" si="13"/>
        <v/>
      </c>
      <c r="H279" s="187" t="str" cm="1">
        <f t="array" ref="H279">IF(LEN(E279)=0,"",SUM(IF(OR(E279={"SRO"}),1,E279),IF(F279="Yes",1,0),IF(G279="Yes",1,0)))</f>
        <v/>
      </c>
      <c r="I279" s="151"/>
      <c r="J279" s="87" t="str">
        <f t="shared" si="14"/>
        <v/>
      </c>
      <c r="K279" s="149"/>
      <c r="L279" s="12"/>
      <c r="M279" s="13">
        <v>0</v>
      </c>
      <c r="N279" s="170"/>
      <c r="O279" s="23"/>
      <c r="P279" s="12"/>
      <c r="Q279" s="13">
        <v>0</v>
      </c>
      <c r="R279" s="14"/>
      <c r="S279" s="84"/>
      <c r="T279" s="84"/>
      <c r="U279" s="192"/>
    </row>
    <row r="280" spans="1:21" ht="15.75" x14ac:dyDescent="0.25">
      <c r="A280" s="10"/>
      <c r="B280" s="176"/>
      <c r="C280" s="176"/>
      <c r="D280" s="176"/>
      <c r="E280" s="148"/>
      <c r="F280" s="186" t="str">
        <f t="shared" si="12"/>
        <v/>
      </c>
      <c r="G280" s="186" t="str">
        <f t="shared" si="13"/>
        <v/>
      </c>
      <c r="H280" s="187" t="str" cm="1">
        <f t="array" ref="H280">IF(LEN(E280)=0,"",SUM(IF(OR(E280={"SRO"}),1,E280),IF(F280="Yes",1,0),IF(G280="Yes",1,0)))</f>
        <v/>
      </c>
      <c r="I280" s="151"/>
      <c r="J280" s="87" t="str">
        <f t="shared" si="14"/>
        <v/>
      </c>
      <c r="K280" s="149"/>
      <c r="L280" s="12"/>
      <c r="M280" s="13">
        <v>0</v>
      </c>
      <c r="N280" s="170"/>
      <c r="O280" s="23"/>
      <c r="P280" s="12"/>
      <c r="Q280" s="13">
        <v>0</v>
      </c>
      <c r="R280" s="14"/>
      <c r="S280" s="84"/>
      <c r="T280" s="84"/>
      <c r="U280" s="192"/>
    </row>
    <row r="281" spans="1:21" ht="15.75" x14ac:dyDescent="0.25">
      <c r="A281" s="10"/>
      <c r="B281" s="176"/>
      <c r="C281" s="176"/>
      <c r="D281" s="176"/>
      <c r="E281" s="148"/>
      <c r="F281" s="186" t="str">
        <f t="shared" si="12"/>
        <v/>
      </c>
      <c r="G281" s="186" t="str">
        <f t="shared" si="13"/>
        <v/>
      </c>
      <c r="H281" s="187" t="str" cm="1">
        <f t="array" ref="H281">IF(LEN(E281)=0,"",SUM(IF(OR(E281={"SRO"}),1,E281),IF(F281="Yes",1,0),IF(G281="Yes",1,0)))</f>
        <v/>
      </c>
      <c r="I281" s="151"/>
      <c r="J281" s="87" t="str">
        <f t="shared" si="14"/>
        <v/>
      </c>
      <c r="K281" s="149"/>
      <c r="L281" s="12"/>
      <c r="M281" s="13">
        <v>0</v>
      </c>
      <c r="N281" s="170"/>
      <c r="O281" s="23"/>
      <c r="P281" s="12"/>
      <c r="Q281" s="13">
        <v>0</v>
      </c>
      <c r="R281" s="14"/>
      <c r="S281" s="84"/>
      <c r="T281" s="84"/>
      <c r="U281" s="192"/>
    </row>
    <row r="282" spans="1:21" ht="15.75" x14ac:dyDescent="0.25">
      <c r="A282" s="10"/>
      <c r="B282" s="176"/>
      <c r="C282" s="176"/>
      <c r="D282" s="176"/>
      <c r="E282" s="148"/>
      <c r="F282" s="186" t="str">
        <f t="shared" si="12"/>
        <v/>
      </c>
      <c r="G282" s="186" t="str">
        <f t="shared" si="13"/>
        <v/>
      </c>
      <c r="H282" s="187" t="str" cm="1">
        <f t="array" ref="H282">IF(LEN(E282)=0,"",SUM(IF(OR(E282={"SRO"}),1,E282),IF(F282="Yes",1,0),IF(G282="Yes",1,0)))</f>
        <v/>
      </c>
      <c r="I282" s="151"/>
      <c r="J282" s="87" t="str">
        <f t="shared" si="14"/>
        <v/>
      </c>
      <c r="K282" s="149"/>
      <c r="L282" s="12"/>
      <c r="M282" s="13">
        <v>0</v>
      </c>
      <c r="N282" s="170"/>
      <c r="O282" s="23"/>
      <c r="P282" s="12"/>
      <c r="Q282" s="13">
        <v>0</v>
      </c>
      <c r="R282" s="14"/>
      <c r="S282" s="84"/>
      <c r="T282" s="84"/>
      <c r="U282" s="192"/>
    </row>
    <row r="283" spans="1:21" ht="15.75" x14ac:dyDescent="0.25">
      <c r="A283" s="10"/>
      <c r="B283" s="176"/>
      <c r="C283" s="176"/>
      <c r="D283" s="176"/>
      <c r="E283" s="148"/>
      <c r="F283" s="186" t="str">
        <f t="shared" si="12"/>
        <v/>
      </c>
      <c r="G283" s="186" t="str">
        <f t="shared" si="13"/>
        <v/>
      </c>
      <c r="H283" s="187" t="str" cm="1">
        <f t="array" ref="H283">IF(LEN(E283)=0,"",SUM(IF(OR(E283={"SRO"}),1,E283),IF(F283="Yes",1,0),IF(G283="Yes",1,0)))</f>
        <v/>
      </c>
      <c r="I283" s="151"/>
      <c r="J283" s="87" t="str">
        <f t="shared" si="14"/>
        <v/>
      </c>
      <c r="K283" s="149"/>
      <c r="L283" s="12"/>
      <c r="M283" s="13">
        <v>0</v>
      </c>
      <c r="N283" s="170"/>
      <c r="O283" s="23"/>
      <c r="P283" s="12"/>
      <c r="Q283" s="13">
        <v>0</v>
      </c>
      <c r="R283" s="14"/>
      <c r="S283" s="84"/>
      <c r="T283" s="84"/>
      <c r="U283" s="192"/>
    </row>
    <row r="284" spans="1:21" ht="15.75" x14ac:dyDescent="0.25">
      <c r="A284" s="10"/>
      <c r="B284" s="176"/>
      <c r="C284" s="176"/>
      <c r="D284" s="176"/>
      <c r="E284" s="148"/>
      <c r="F284" s="186" t="str">
        <f t="shared" si="12"/>
        <v/>
      </c>
      <c r="G284" s="186" t="str">
        <f t="shared" si="13"/>
        <v/>
      </c>
      <c r="H284" s="187" t="str" cm="1">
        <f t="array" ref="H284">IF(LEN(E284)=0,"",SUM(IF(OR(E284={"SRO"}),1,E284),IF(F284="Yes",1,0),IF(G284="Yes",1,0)))</f>
        <v/>
      </c>
      <c r="I284" s="151"/>
      <c r="J284" s="87" t="str">
        <f t="shared" si="14"/>
        <v/>
      </c>
      <c r="K284" s="149"/>
      <c r="L284" s="12"/>
      <c r="M284" s="13">
        <v>0</v>
      </c>
      <c r="N284" s="170"/>
      <c r="O284" s="23"/>
      <c r="P284" s="12"/>
      <c r="Q284" s="13">
        <v>0</v>
      </c>
      <c r="R284" s="14"/>
      <c r="S284" s="84"/>
      <c r="T284" s="84"/>
      <c r="U284" s="192"/>
    </row>
    <row r="285" spans="1:21" ht="15.75" x14ac:dyDescent="0.25">
      <c r="A285" s="10"/>
      <c r="B285" s="176"/>
      <c r="C285" s="176"/>
      <c r="D285" s="176"/>
      <c r="E285" s="148"/>
      <c r="F285" s="186" t="str">
        <f t="shared" si="12"/>
        <v/>
      </c>
      <c r="G285" s="186" t="str">
        <f t="shared" si="13"/>
        <v/>
      </c>
      <c r="H285" s="187" t="str" cm="1">
        <f t="array" ref="H285">IF(LEN(E285)=0,"",SUM(IF(OR(E285={"SRO"}),1,E285),IF(F285="Yes",1,0),IF(G285="Yes",1,0)))</f>
        <v/>
      </c>
      <c r="I285" s="151"/>
      <c r="J285" s="87" t="str">
        <f t="shared" si="14"/>
        <v/>
      </c>
      <c r="K285" s="149"/>
      <c r="L285" s="12"/>
      <c r="M285" s="13">
        <v>0</v>
      </c>
      <c r="N285" s="170"/>
      <c r="O285" s="23"/>
      <c r="P285" s="12"/>
      <c r="Q285" s="13">
        <v>0</v>
      </c>
      <c r="R285" s="14"/>
      <c r="S285" s="84"/>
      <c r="T285" s="84"/>
      <c r="U285" s="192"/>
    </row>
    <row r="286" spans="1:21" ht="15.75" x14ac:dyDescent="0.25">
      <c r="A286" s="10"/>
      <c r="B286" s="176"/>
      <c r="C286" s="176"/>
      <c r="D286" s="176"/>
      <c r="E286" s="148"/>
      <c r="F286" s="186" t="str">
        <f t="shared" si="12"/>
        <v/>
      </c>
      <c r="G286" s="186" t="str">
        <f t="shared" si="13"/>
        <v/>
      </c>
      <c r="H286" s="187" t="str" cm="1">
        <f t="array" ref="H286">IF(LEN(E286)=0,"",SUM(IF(OR(E286={"SRO"}),1,E286),IF(F286="Yes",1,0),IF(G286="Yes",1,0)))</f>
        <v/>
      </c>
      <c r="I286" s="151"/>
      <c r="J286" s="87" t="str">
        <f t="shared" si="14"/>
        <v/>
      </c>
      <c r="K286" s="149"/>
      <c r="L286" s="12"/>
      <c r="M286" s="13">
        <v>0</v>
      </c>
      <c r="N286" s="170"/>
      <c r="O286" s="23"/>
      <c r="P286" s="12"/>
      <c r="Q286" s="13">
        <v>0</v>
      </c>
      <c r="R286" s="14"/>
      <c r="S286" s="84"/>
      <c r="T286" s="84"/>
      <c r="U286" s="192"/>
    </row>
    <row r="287" spans="1:21" ht="15.75" x14ac:dyDescent="0.25">
      <c r="A287" s="10"/>
      <c r="B287" s="176"/>
      <c r="C287" s="176"/>
      <c r="D287" s="176"/>
      <c r="E287" s="148"/>
      <c r="F287" s="186" t="str">
        <f t="shared" si="12"/>
        <v/>
      </c>
      <c r="G287" s="186" t="str">
        <f t="shared" si="13"/>
        <v/>
      </c>
      <c r="H287" s="187" t="str" cm="1">
        <f t="array" ref="H287">IF(LEN(E287)=0,"",SUM(IF(OR(E287={"SRO"}),1,E287),IF(F287="Yes",1,0),IF(G287="Yes",1,0)))</f>
        <v/>
      </c>
      <c r="I287" s="151"/>
      <c r="J287" s="87" t="str">
        <f t="shared" si="14"/>
        <v/>
      </c>
      <c r="K287" s="149"/>
      <c r="L287" s="12"/>
      <c r="M287" s="13">
        <v>0</v>
      </c>
      <c r="N287" s="170"/>
      <c r="O287" s="23"/>
      <c r="P287" s="12"/>
      <c r="Q287" s="13">
        <v>0</v>
      </c>
      <c r="R287" s="14"/>
      <c r="S287" s="84"/>
      <c r="T287" s="84"/>
      <c r="U287" s="192"/>
    </row>
    <row r="288" spans="1:21" ht="15.75" x14ac:dyDescent="0.25">
      <c r="A288" s="10"/>
      <c r="B288" s="176"/>
      <c r="C288" s="176"/>
      <c r="D288" s="176"/>
      <c r="E288" s="148"/>
      <c r="F288" s="186" t="str">
        <f t="shared" si="12"/>
        <v/>
      </c>
      <c r="G288" s="186" t="str">
        <f t="shared" si="13"/>
        <v/>
      </c>
      <c r="H288" s="187" t="str" cm="1">
        <f t="array" ref="H288">IF(LEN(E288)=0,"",SUM(IF(OR(E288={"SRO"}),1,E288),IF(F288="Yes",1,0),IF(G288="Yes",1,0)))</f>
        <v/>
      </c>
      <c r="I288" s="151"/>
      <c r="J288" s="87" t="str">
        <f t="shared" si="14"/>
        <v/>
      </c>
      <c r="K288" s="149"/>
      <c r="L288" s="12"/>
      <c r="M288" s="13">
        <v>0</v>
      </c>
      <c r="N288" s="170"/>
      <c r="O288" s="23"/>
      <c r="P288" s="12"/>
      <c r="Q288" s="13">
        <v>0</v>
      </c>
      <c r="R288" s="14"/>
      <c r="S288" s="84"/>
      <c r="T288" s="84"/>
      <c r="U288" s="192"/>
    </row>
    <row r="289" spans="1:21" ht="15.75" x14ac:dyDescent="0.25">
      <c r="A289" s="10"/>
      <c r="B289" s="176"/>
      <c r="C289" s="176"/>
      <c r="D289" s="176"/>
      <c r="E289" s="148"/>
      <c r="F289" s="186" t="str">
        <f t="shared" si="12"/>
        <v/>
      </c>
      <c r="G289" s="186" t="str">
        <f t="shared" si="13"/>
        <v/>
      </c>
      <c r="H289" s="187" t="str" cm="1">
        <f t="array" ref="H289">IF(LEN(E289)=0,"",SUM(IF(OR(E289={"SRO"}),1,E289),IF(F289="Yes",1,0),IF(G289="Yes",1,0)))</f>
        <v/>
      </c>
      <c r="I289" s="151"/>
      <c r="J289" s="87" t="str">
        <f t="shared" si="14"/>
        <v/>
      </c>
      <c r="K289" s="149"/>
      <c r="L289" s="12"/>
      <c r="M289" s="13">
        <v>0</v>
      </c>
      <c r="N289" s="170"/>
      <c r="O289" s="23"/>
      <c r="P289" s="12"/>
      <c r="Q289" s="13">
        <v>0</v>
      </c>
      <c r="R289" s="14"/>
      <c r="S289" s="84"/>
      <c r="T289" s="84"/>
      <c r="U289" s="192"/>
    </row>
    <row r="290" spans="1:21" ht="15.75" x14ac:dyDescent="0.25">
      <c r="A290" s="10"/>
      <c r="B290" s="176"/>
      <c r="C290" s="176"/>
      <c r="D290" s="176"/>
      <c r="E290" s="148"/>
      <c r="F290" s="186" t="str">
        <f t="shared" si="12"/>
        <v/>
      </c>
      <c r="G290" s="186" t="str">
        <f t="shared" si="13"/>
        <v/>
      </c>
      <c r="H290" s="187" t="str" cm="1">
        <f t="array" ref="H290">IF(LEN(E290)=0,"",SUM(IF(OR(E290={"SRO"}),1,E290),IF(F290="Yes",1,0),IF(G290="Yes",1,0)))</f>
        <v/>
      </c>
      <c r="I290" s="151"/>
      <c r="J290" s="87" t="str">
        <f t="shared" si="14"/>
        <v/>
      </c>
      <c r="K290" s="149"/>
      <c r="L290" s="12"/>
      <c r="M290" s="13">
        <v>0</v>
      </c>
      <c r="N290" s="170"/>
      <c r="O290" s="23"/>
      <c r="P290" s="12"/>
      <c r="Q290" s="13">
        <v>0</v>
      </c>
      <c r="R290" s="14"/>
      <c r="S290" s="84"/>
      <c r="T290" s="84"/>
      <c r="U290" s="192"/>
    </row>
    <row r="291" spans="1:21" ht="15.75" x14ac:dyDescent="0.25">
      <c r="A291" s="10"/>
      <c r="B291" s="176"/>
      <c r="C291" s="176"/>
      <c r="D291" s="176"/>
      <c r="E291" s="148"/>
      <c r="F291" s="186" t="str">
        <f t="shared" si="12"/>
        <v/>
      </c>
      <c r="G291" s="186" t="str">
        <f t="shared" si="13"/>
        <v/>
      </c>
      <c r="H291" s="187" t="str" cm="1">
        <f t="array" ref="H291">IF(LEN(E291)=0,"",SUM(IF(OR(E291={"SRO"}),1,E291),IF(F291="Yes",1,0),IF(G291="Yes",1,0)))</f>
        <v/>
      </c>
      <c r="I291" s="151"/>
      <c r="J291" s="87" t="str">
        <f t="shared" si="14"/>
        <v/>
      </c>
      <c r="K291" s="149"/>
      <c r="L291" s="12"/>
      <c r="M291" s="13">
        <v>0</v>
      </c>
      <c r="N291" s="170"/>
      <c r="O291" s="23"/>
      <c r="P291" s="12"/>
      <c r="Q291" s="13">
        <v>0</v>
      </c>
      <c r="R291" s="14"/>
      <c r="S291" s="84"/>
      <c r="T291" s="84"/>
      <c r="U291" s="192"/>
    </row>
    <row r="292" spans="1:21" ht="15.75" x14ac:dyDescent="0.25">
      <c r="A292" s="10"/>
      <c r="B292" s="176"/>
      <c r="C292" s="176"/>
      <c r="D292" s="176"/>
      <c r="E292" s="148"/>
      <c r="F292" s="186" t="str">
        <f t="shared" si="12"/>
        <v/>
      </c>
      <c r="G292" s="186" t="str">
        <f t="shared" si="13"/>
        <v/>
      </c>
      <c r="H292" s="187" t="str" cm="1">
        <f t="array" ref="H292">IF(LEN(E292)=0,"",SUM(IF(OR(E292={"SRO"}),1,E292),IF(F292="Yes",1,0),IF(G292="Yes",1,0)))</f>
        <v/>
      </c>
      <c r="I292" s="151"/>
      <c r="J292" s="87" t="str">
        <f t="shared" si="14"/>
        <v/>
      </c>
      <c r="K292" s="149"/>
      <c r="L292" s="12"/>
      <c r="M292" s="13">
        <v>0</v>
      </c>
      <c r="N292" s="170"/>
      <c r="O292" s="23"/>
      <c r="P292" s="12"/>
      <c r="Q292" s="13">
        <v>0</v>
      </c>
      <c r="R292" s="14"/>
      <c r="S292" s="84"/>
      <c r="T292" s="84"/>
      <c r="U292" s="192"/>
    </row>
    <row r="293" spans="1:21" ht="15.75" x14ac:dyDescent="0.25">
      <c r="A293" s="10"/>
      <c r="B293" s="176"/>
      <c r="C293" s="176"/>
      <c r="D293" s="176"/>
      <c r="E293" s="148"/>
      <c r="F293" s="186" t="str">
        <f t="shared" si="12"/>
        <v/>
      </c>
      <c r="G293" s="186" t="str">
        <f t="shared" si="13"/>
        <v/>
      </c>
      <c r="H293" s="187" t="str" cm="1">
        <f t="array" ref="H293">IF(LEN(E293)=0,"",SUM(IF(OR(E293={"SRO"}),1,E293),IF(F293="Yes",1,0),IF(G293="Yes",1,0)))</f>
        <v/>
      </c>
      <c r="I293" s="151"/>
      <c r="J293" s="87" t="str">
        <f t="shared" si="14"/>
        <v/>
      </c>
      <c r="K293" s="149"/>
      <c r="L293" s="12"/>
      <c r="M293" s="13">
        <v>0</v>
      </c>
      <c r="N293" s="170"/>
      <c r="O293" s="23"/>
      <c r="P293" s="12"/>
      <c r="Q293" s="13">
        <v>0</v>
      </c>
      <c r="R293" s="14"/>
      <c r="S293" s="84"/>
      <c r="T293" s="84"/>
      <c r="U293" s="192"/>
    </row>
    <row r="294" spans="1:21" ht="15.75" x14ac:dyDescent="0.25">
      <c r="A294" s="10"/>
      <c r="B294" s="176"/>
      <c r="C294" s="176"/>
      <c r="D294" s="176"/>
      <c r="E294" s="148"/>
      <c r="F294" s="186" t="str">
        <f t="shared" si="12"/>
        <v/>
      </c>
      <c r="G294" s="186" t="str">
        <f t="shared" si="13"/>
        <v/>
      </c>
      <c r="H294" s="187" t="str" cm="1">
        <f t="array" ref="H294">IF(LEN(E294)=0,"",SUM(IF(OR(E294={"SRO"}),1,E294),IF(F294="Yes",1,0),IF(G294="Yes",1,0)))</f>
        <v/>
      </c>
      <c r="I294" s="151"/>
      <c r="J294" s="87" t="str">
        <f t="shared" si="14"/>
        <v/>
      </c>
      <c r="K294" s="149"/>
      <c r="L294" s="12"/>
      <c r="M294" s="13">
        <v>0</v>
      </c>
      <c r="N294" s="170"/>
      <c r="O294" s="23"/>
      <c r="P294" s="12"/>
      <c r="Q294" s="13">
        <v>0</v>
      </c>
      <c r="R294" s="14"/>
      <c r="S294" s="84"/>
      <c r="T294" s="84"/>
      <c r="U294" s="192"/>
    </row>
    <row r="295" spans="1:21" ht="15.75" x14ac:dyDescent="0.25">
      <c r="A295" s="10"/>
      <c r="B295" s="176"/>
      <c r="C295" s="176"/>
      <c r="D295" s="176"/>
      <c r="E295" s="148"/>
      <c r="F295" s="186" t="str">
        <f t="shared" si="12"/>
        <v/>
      </c>
      <c r="G295" s="186" t="str">
        <f t="shared" si="13"/>
        <v/>
      </c>
      <c r="H295" s="187" t="str" cm="1">
        <f t="array" ref="H295">IF(LEN(E295)=0,"",SUM(IF(OR(E295={"SRO"}),1,E295),IF(F295="Yes",1,0),IF(G295="Yes",1,0)))</f>
        <v/>
      </c>
      <c r="I295" s="151"/>
      <c r="J295" s="87" t="str">
        <f t="shared" si="14"/>
        <v/>
      </c>
      <c r="K295" s="149"/>
      <c r="L295" s="12"/>
      <c r="M295" s="13">
        <v>0</v>
      </c>
      <c r="N295" s="170"/>
      <c r="O295" s="23"/>
      <c r="P295" s="12"/>
      <c r="Q295" s="13">
        <v>0</v>
      </c>
      <c r="R295" s="14"/>
      <c r="S295" s="84"/>
      <c r="T295" s="84"/>
      <c r="U295" s="192"/>
    </row>
    <row r="296" spans="1:21" ht="15.75" x14ac:dyDescent="0.25">
      <c r="A296" s="10"/>
      <c r="B296" s="176"/>
      <c r="C296" s="176"/>
      <c r="D296" s="176"/>
      <c r="E296" s="148"/>
      <c r="F296" s="186" t="str">
        <f t="shared" si="12"/>
        <v/>
      </c>
      <c r="G296" s="186" t="str">
        <f t="shared" si="13"/>
        <v/>
      </c>
      <c r="H296" s="187" t="str" cm="1">
        <f t="array" ref="H296">IF(LEN(E296)=0,"",SUM(IF(OR(E296={"SRO"}),1,E296),IF(F296="Yes",1,0),IF(G296="Yes",1,0)))</f>
        <v/>
      </c>
      <c r="I296" s="151"/>
      <c r="J296" s="87" t="str">
        <f t="shared" si="14"/>
        <v/>
      </c>
      <c r="K296" s="149"/>
      <c r="L296" s="12"/>
      <c r="M296" s="13">
        <v>0</v>
      </c>
      <c r="N296" s="170"/>
      <c r="O296" s="23"/>
      <c r="P296" s="12"/>
      <c r="Q296" s="13">
        <v>0</v>
      </c>
      <c r="R296" s="14"/>
      <c r="S296" s="84"/>
      <c r="T296" s="84"/>
      <c r="U296" s="192"/>
    </row>
    <row r="297" spans="1:21" ht="15.75" x14ac:dyDescent="0.25">
      <c r="A297" s="10"/>
      <c r="B297" s="176"/>
      <c r="C297" s="176"/>
      <c r="D297" s="176"/>
      <c r="E297" s="148"/>
      <c r="F297" s="186" t="str">
        <f t="shared" si="12"/>
        <v/>
      </c>
      <c r="G297" s="186" t="str">
        <f t="shared" si="13"/>
        <v/>
      </c>
      <c r="H297" s="187" t="str" cm="1">
        <f t="array" ref="H297">IF(LEN(E297)=0,"",SUM(IF(OR(E297={"SRO"}),1,E297),IF(F297="Yes",1,0),IF(G297="Yes",1,0)))</f>
        <v/>
      </c>
      <c r="I297" s="151"/>
      <c r="J297" s="87" t="str">
        <f t="shared" si="14"/>
        <v/>
      </c>
      <c r="K297" s="149"/>
      <c r="L297" s="12"/>
      <c r="M297" s="13">
        <v>0</v>
      </c>
      <c r="N297" s="170"/>
      <c r="O297" s="23"/>
      <c r="P297" s="12"/>
      <c r="Q297" s="13">
        <v>0</v>
      </c>
      <c r="R297" s="14"/>
      <c r="S297" s="84"/>
      <c r="T297" s="84"/>
      <c r="U297" s="192"/>
    </row>
    <row r="298" spans="1:21" ht="15.75" x14ac:dyDescent="0.25">
      <c r="A298" s="10"/>
      <c r="B298" s="176"/>
      <c r="C298" s="176"/>
      <c r="D298" s="176"/>
      <c r="E298" s="148"/>
      <c r="F298" s="186" t="str">
        <f t="shared" si="12"/>
        <v/>
      </c>
      <c r="G298" s="186" t="str">
        <f t="shared" si="13"/>
        <v/>
      </c>
      <c r="H298" s="187" t="str" cm="1">
        <f t="array" ref="H298">IF(LEN(E298)=0,"",SUM(IF(OR(E298={"SRO"}),1,E298),IF(F298="Yes",1,0),IF(G298="Yes",1,0)))</f>
        <v/>
      </c>
      <c r="I298" s="151"/>
      <c r="J298" s="87" t="str">
        <f t="shared" si="14"/>
        <v/>
      </c>
      <c r="K298" s="149"/>
      <c r="L298" s="12"/>
      <c r="M298" s="13">
        <v>0</v>
      </c>
      <c r="N298" s="170"/>
      <c r="O298" s="23"/>
      <c r="P298" s="12"/>
      <c r="Q298" s="13">
        <v>0</v>
      </c>
      <c r="R298" s="14"/>
      <c r="S298" s="84"/>
      <c r="T298" s="84"/>
      <c r="U298" s="192"/>
    </row>
    <row r="299" spans="1:21" ht="15.75" x14ac:dyDescent="0.25">
      <c r="A299" s="10"/>
      <c r="B299" s="176"/>
      <c r="C299" s="176"/>
      <c r="D299" s="176"/>
      <c r="E299" s="148"/>
      <c r="F299" s="186" t="str">
        <f t="shared" si="12"/>
        <v/>
      </c>
      <c r="G299" s="186" t="str">
        <f t="shared" si="13"/>
        <v/>
      </c>
      <c r="H299" s="187" t="str" cm="1">
        <f t="array" ref="H299">IF(LEN(E299)=0,"",SUM(IF(OR(E299={"SRO"}),1,E299),IF(F299="Yes",1,0),IF(G299="Yes",1,0)))</f>
        <v/>
      </c>
      <c r="I299" s="151"/>
      <c r="J299" s="87" t="str">
        <f t="shared" si="14"/>
        <v/>
      </c>
      <c r="K299" s="149"/>
      <c r="L299" s="12"/>
      <c r="M299" s="13">
        <v>0</v>
      </c>
      <c r="N299" s="170"/>
      <c r="O299" s="23"/>
      <c r="P299" s="12"/>
      <c r="Q299" s="13">
        <v>0</v>
      </c>
      <c r="R299" s="14"/>
      <c r="S299" s="84"/>
      <c r="T299" s="84"/>
      <c r="U299" s="192"/>
    </row>
    <row r="300" spans="1:21" ht="15.75" x14ac:dyDescent="0.25">
      <c r="A300" s="10"/>
      <c r="B300" s="176"/>
      <c r="C300" s="176"/>
      <c r="D300" s="176"/>
      <c r="E300" s="148"/>
      <c r="F300" s="186" t="str">
        <f t="shared" si="12"/>
        <v/>
      </c>
      <c r="G300" s="186" t="str">
        <f t="shared" si="13"/>
        <v/>
      </c>
      <c r="H300" s="187" t="str" cm="1">
        <f t="array" ref="H300">IF(LEN(E300)=0,"",SUM(IF(OR(E300={"SRO"}),1,E300),IF(F300="Yes",1,0),IF(G300="Yes",1,0)))</f>
        <v/>
      </c>
      <c r="I300" s="151"/>
      <c r="J300" s="87" t="str">
        <f t="shared" si="14"/>
        <v/>
      </c>
      <c r="K300" s="149"/>
      <c r="L300" s="12"/>
      <c r="M300" s="13">
        <v>0</v>
      </c>
      <c r="N300" s="170"/>
      <c r="O300" s="23"/>
      <c r="P300" s="12"/>
      <c r="Q300" s="13">
        <v>0</v>
      </c>
      <c r="R300" s="14"/>
      <c r="S300" s="84"/>
      <c r="T300" s="84"/>
      <c r="U300" s="192"/>
    </row>
    <row r="301" spans="1:21" ht="15.75" x14ac:dyDescent="0.25">
      <c r="A301" s="10"/>
      <c r="B301" s="176"/>
      <c r="C301" s="176"/>
      <c r="D301" s="176"/>
      <c r="E301" s="148"/>
      <c r="F301" s="186" t="str">
        <f t="shared" si="12"/>
        <v/>
      </c>
      <c r="G301" s="186" t="str">
        <f t="shared" si="13"/>
        <v/>
      </c>
      <c r="H301" s="187" t="str" cm="1">
        <f t="array" ref="H301">IF(LEN(E301)=0,"",SUM(IF(OR(E301={"SRO"}),1,E301),IF(F301="Yes",1,0),IF(G301="Yes",1,0)))</f>
        <v/>
      </c>
      <c r="I301" s="151"/>
      <c r="J301" s="87" t="str">
        <f t="shared" si="14"/>
        <v/>
      </c>
      <c r="K301" s="149"/>
      <c r="L301" s="12"/>
      <c r="M301" s="13">
        <v>0</v>
      </c>
      <c r="N301" s="170"/>
      <c r="O301" s="23"/>
      <c r="P301" s="12"/>
      <c r="Q301" s="13">
        <v>0</v>
      </c>
      <c r="R301" s="14"/>
      <c r="S301" s="84"/>
      <c r="T301" s="84"/>
      <c r="U301" s="192"/>
    </row>
    <row r="302" spans="1:21" ht="15.75" x14ac:dyDescent="0.25">
      <c r="A302" s="10"/>
      <c r="B302" s="176"/>
      <c r="C302" s="176"/>
      <c r="D302" s="176"/>
      <c r="E302" s="148"/>
      <c r="F302" s="186" t="str">
        <f t="shared" si="12"/>
        <v/>
      </c>
      <c r="G302" s="186" t="str">
        <f t="shared" si="13"/>
        <v/>
      </c>
      <c r="H302" s="187" t="str" cm="1">
        <f t="array" ref="H302">IF(LEN(E302)=0,"",SUM(IF(OR(E302={"SRO"}),1,E302),IF(F302="Yes",1,0),IF(G302="Yes",1,0)))</f>
        <v/>
      </c>
      <c r="I302" s="151"/>
      <c r="J302" s="87" t="str">
        <f t="shared" si="14"/>
        <v/>
      </c>
      <c r="K302" s="149"/>
      <c r="L302" s="12"/>
      <c r="M302" s="13">
        <v>0</v>
      </c>
      <c r="N302" s="170"/>
      <c r="O302" s="23"/>
      <c r="P302" s="12"/>
      <c r="Q302" s="13">
        <v>0</v>
      </c>
      <c r="R302" s="14"/>
      <c r="S302" s="84"/>
      <c r="T302" s="84"/>
      <c r="U302" s="192"/>
    </row>
    <row r="303" spans="1:21" ht="15.75" x14ac:dyDescent="0.25">
      <c r="A303" s="10"/>
      <c r="B303" s="176"/>
      <c r="C303" s="176"/>
      <c r="D303" s="176"/>
      <c r="E303" s="148"/>
      <c r="F303" s="186" t="str">
        <f t="shared" si="12"/>
        <v/>
      </c>
      <c r="G303" s="186" t="str">
        <f t="shared" si="13"/>
        <v/>
      </c>
      <c r="H303" s="187" t="str" cm="1">
        <f t="array" ref="H303">IF(LEN(E303)=0,"",SUM(IF(OR(E303={"SRO"}),1,E303),IF(F303="Yes",1,0),IF(G303="Yes",1,0)))</f>
        <v/>
      </c>
      <c r="I303" s="151"/>
      <c r="J303" s="87" t="str">
        <f t="shared" si="14"/>
        <v/>
      </c>
      <c r="K303" s="149"/>
      <c r="L303" s="12"/>
      <c r="M303" s="13">
        <v>0</v>
      </c>
      <c r="N303" s="170"/>
      <c r="O303" s="23"/>
      <c r="P303" s="12"/>
      <c r="Q303" s="13">
        <v>0</v>
      </c>
      <c r="R303" s="14"/>
      <c r="S303" s="84"/>
      <c r="T303" s="84"/>
      <c r="U303" s="192"/>
    </row>
    <row r="304" spans="1:21" ht="15.75" x14ac:dyDescent="0.25">
      <c r="A304" s="10"/>
      <c r="B304" s="176"/>
      <c r="C304" s="176"/>
      <c r="D304" s="176"/>
      <c r="E304" s="148"/>
      <c r="F304" s="186" t="str">
        <f t="shared" si="12"/>
        <v/>
      </c>
      <c r="G304" s="186" t="str">
        <f t="shared" si="13"/>
        <v/>
      </c>
      <c r="H304" s="187" t="str" cm="1">
        <f t="array" ref="H304">IF(LEN(E304)=0,"",SUM(IF(OR(E304={"SRO"}),1,E304),IF(F304="Yes",1,0),IF(G304="Yes",1,0)))</f>
        <v/>
      </c>
      <c r="I304" s="151"/>
      <c r="J304" s="87" t="str">
        <f t="shared" si="14"/>
        <v/>
      </c>
      <c r="K304" s="149"/>
      <c r="L304" s="12"/>
      <c r="M304" s="13">
        <v>0</v>
      </c>
      <c r="N304" s="170"/>
      <c r="O304" s="23"/>
      <c r="P304" s="12"/>
      <c r="Q304" s="13">
        <v>0</v>
      </c>
      <c r="R304" s="14"/>
      <c r="S304" s="84"/>
      <c r="T304" s="84"/>
      <c r="U304" s="192"/>
    </row>
    <row r="305" spans="1:21" ht="15.75" x14ac:dyDescent="0.25">
      <c r="A305" s="10"/>
      <c r="B305" s="176"/>
      <c r="C305" s="176"/>
      <c r="D305" s="176"/>
      <c r="E305" s="148"/>
      <c r="F305" s="186" t="str">
        <f t="shared" si="12"/>
        <v/>
      </c>
      <c r="G305" s="186" t="str">
        <f t="shared" si="13"/>
        <v/>
      </c>
      <c r="H305" s="187" t="str" cm="1">
        <f t="array" ref="H305">IF(LEN(E305)=0,"",SUM(IF(OR(E305={"SRO"}),1,E305),IF(F305="Yes",1,0),IF(G305="Yes",1,0)))</f>
        <v/>
      </c>
      <c r="I305" s="151"/>
      <c r="J305" s="87" t="str">
        <f t="shared" si="14"/>
        <v/>
      </c>
      <c r="K305" s="149"/>
      <c r="L305" s="12"/>
      <c r="M305" s="13">
        <v>0</v>
      </c>
      <c r="N305" s="170"/>
      <c r="O305" s="23"/>
      <c r="P305" s="12"/>
      <c r="Q305" s="13">
        <v>0</v>
      </c>
      <c r="R305" s="14"/>
      <c r="S305" s="84"/>
      <c r="T305" s="84"/>
      <c r="U305" s="192"/>
    </row>
    <row r="306" spans="1:21" ht="15.75" x14ac:dyDescent="0.25">
      <c r="A306" s="10"/>
      <c r="B306" s="176"/>
      <c r="C306" s="176"/>
      <c r="D306" s="176"/>
      <c r="E306" s="148"/>
      <c r="F306" s="186" t="str">
        <f t="shared" si="12"/>
        <v/>
      </c>
      <c r="G306" s="186" t="str">
        <f t="shared" si="13"/>
        <v/>
      </c>
      <c r="H306" s="187" t="str" cm="1">
        <f t="array" ref="H306">IF(LEN(E306)=0,"",SUM(IF(OR(E306={"SRO"}),1,E306),IF(F306="Yes",1,0),IF(G306="Yes",1,0)))</f>
        <v/>
      </c>
      <c r="I306" s="151"/>
      <c r="J306" s="87" t="str">
        <f t="shared" si="14"/>
        <v/>
      </c>
      <c r="K306" s="149"/>
      <c r="L306" s="12"/>
      <c r="M306" s="13">
        <v>0</v>
      </c>
      <c r="N306" s="170"/>
      <c r="O306" s="23"/>
      <c r="P306" s="12"/>
      <c r="Q306" s="13">
        <v>0</v>
      </c>
      <c r="R306" s="14"/>
      <c r="S306" s="84"/>
      <c r="T306" s="84"/>
      <c r="U306" s="192"/>
    </row>
    <row r="307" spans="1:21" ht="15.75" x14ac:dyDescent="0.25">
      <c r="A307" s="10"/>
      <c r="B307" s="176"/>
      <c r="C307" s="176"/>
      <c r="D307" s="176"/>
      <c r="E307" s="148"/>
      <c r="F307" s="186" t="str">
        <f t="shared" si="12"/>
        <v/>
      </c>
      <c r="G307" s="186" t="str">
        <f t="shared" si="13"/>
        <v/>
      </c>
      <c r="H307" s="187" t="str" cm="1">
        <f t="array" ref="H307">IF(LEN(E307)=0,"",SUM(IF(OR(E307={"SRO"}),1,E307),IF(F307="Yes",1,0),IF(G307="Yes",1,0)))</f>
        <v/>
      </c>
      <c r="I307" s="151"/>
      <c r="J307" s="87" t="str">
        <f t="shared" si="14"/>
        <v/>
      </c>
      <c r="K307" s="149"/>
      <c r="L307" s="12"/>
      <c r="M307" s="13">
        <v>0</v>
      </c>
      <c r="N307" s="170"/>
      <c r="O307" s="23"/>
      <c r="P307" s="12"/>
      <c r="Q307" s="13">
        <v>0</v>
      </c>
      <c r="R307" s="14"/>
      <c r="S307" s="84"/>
      <c r="T307" s="84"/>
      <c r="U307" s="192"/>
    </row>
    <row r="308" spans="1:21" ht="15.75" x14ac:dyDescent="0.25">
      <c r="A308" s="10"/>
      <c r="B308" s="176"/>
      <c r="C308" s="176"/>
      <c r="D308" s="176"/>
      <c r="E308" s="148"/>
      <c r="F308" s="186" t="str">
        <f t="shared" si="12"/>
        <v/>
      </c>
      <c r="G308" s="186" t="str">
        <f t="shared" si="13"/>
        <v/>
      </c>
      <c r="H308" s="187" t="str" cm="1">
        <f t="array" ref="H308">IF(LEN(E308)=0,"",SUM(IF(OR(E308={"SRO"}),1,E308),IF(F308="Yes",1,0),IF(G308="Yes",1,0)))</f>
        <v/>
      </c>
      <c r="I308" s="151"/>
      <c r="J308" s="87" t="str">
        <f t="shared" si="14"/>
        <v/>
      </c>
      <c r="K308" s="149"/>
      <c r="L308" s="12"/>
      <c r="M308" s="13">
        <v>0</v>
      </c>
      <c r="N308" s="170"/>
      <c r="O308" s="23"/>
      <c r="P308" s="12"/>
      <c r="Q308" s="13">
        <v>0</v>
      </c>
      <c r="R308" s="14"/>
      <c r="S308" s="84"/>
      <c r="T308" s="84"/>
      <c r="U308" s="192"/>
    </row>
    <row r="309" spans="1:21" ht="15.75" x14ac:dyDescent="0.25">
      <c r="A309" s="10"/>
      <c r="B309" s="176"/>
      <c r="C309" s="176"/>
      <c r="D309" s="176"/>
      <c r="E309" s="148"/>
      <c r="F309" s="186" t="str">
        <f t="shared" si="12"/>
        <v/>
      </c>
      <c r="G309" s="186" t="str">
        <f t="shared" si="13"/>
        <v/>
      </c>
      <c r="H309" s="187" t="str" cm="1">
        <f t="array" ref="H309">IF(LEN(E309)=0,"",SUM(IF(OR(E309={"SRO"}),1,E309),IF(F309="Yes",1,0),IF(G309="Yes",1,0)))</f>
        <v/>
      </c>
      <c r="I309" s="151"/>
      <c r="J309" s="87" t="str">
        <f t="shared" si="14"/>
        <v/>
      </c>
      <c r="K309" s="149"/>
      <c r="L309" s="12"/>
      <c r="M309" s="13">
        <v>0</v>
      </c>
      <c r="N309" s="170"/>
      <c r="O309" s="23"/>
      <c r="P309" s="12"/>
      <c r="Q309" s="13">
        <v>0</v>
      </c>
      <c r="R309" s="14"/>
      <c r="S309" s="84"/>
      <c r="T309" s="84"/>
      <c r="U309" s="192"/>
    </row>
    <row r="310" spans="1:21" ht="15.75" x14ac:dyDescent="0.25">
      <c r="A310" s="10"/>
      <c r="B310" s="176"/>
      <c r="C310" s="176"/>
      <c r="D310" s="176"/>
      <c r="E310" s="148"/>
      <c r="F310" s="186" t="str">
        <f t="shared" si="12"/>
        <v/>
      </c>
      <c r="G310" s="186" t="str">
        <f t="shared" si="13"/>
        <v/>
      </c>
      <c r="H310" s="187" t="str" cm="1">
        <f t="array" ref="H310">IF(LEN(E310)=0,"",SUM(IF(OR(E310={"SRO"}),1,E310),IF(F310="Yes",1,0),IF(G310="Yes",1,0)))</f>
        <v/>
      </c>
      <c r="I310" s="151"/>
      <c r="J310" s="87" t="str">
        <f t="shared" si="14"/>
        <v/>
      </c>
      <c r="K310" s="149"/>
      <c r="L310" s="12"/>
      <c r="M310" s="13">
        <v>0</v>
      </c>
      <c r="N310" s="170"/>
      <c r="O310" s="23"/>
      <c r="P310" s="12"/>
      <c r="Q310" s="13">
        <v>0</v>
      </c>
      <c r="R310" s="14"/>
      <c r="S310" s="84"/>
      <c r="T310" s="84"/>
      <c r="U310" s="192"/>
    </row>
    <row r="311" spans="1:21" ht="15.75" x14ac:dyDescent="0.25">
      <c r="A311" s="10"/>
      <c r="B311" s="176"/>
      <c r="C311" s="176"/>
      <c r="D311" s="176"/>
      <c r="E311" s="148"/>
      <c r="F311" s="186" t="str">
        <f t="shared" si="12"/>
        <v/>
      </c>
      <c r="G311" s="186" t="str">
        <f t="shared" si="13"/>
        <v/>
      </c>
      <c r="H311" s="187" t="str" cm="1">
        <f t="array" ref="H311">IF(LEN(E311)=0,"",SUM(IF(OR(E311={"SRO"}),1,E311),IF(F311="Yes",1,0),IF(G311="Yes",1,0)))</f>
        <v/>
      </c>
      <c r="I311" s="151"/>
      <c r="J311" s="87" t="str">
        <f t="shared" si="14"/>
        <v/>
      </c>
      <c r="K311" s="149"/>
      <c r="L311" s="12"/>
      <c r="M311" s="13">
        <v>0</v>
      </c>
      <c r="N311" s="170"/>
      <c r="O311" s="23"/>
      <c r="P311" s="12"/>
      <c r="Q311" s="13">
        <v>0</v>
      </c>
      <c r="R311" s="14"/>
      <c r="S311" s="84"/>
      <c r="T311" s="84"/>
      <c r="U311" s="192"/>
    </row>
    <row r="312" spans="1:21" ht="15.75" x14ac:dyDescent="0.25">
      <c r="A312" s="10"/>
      <c r="B312" s="176"/>
      <c r="C312" s="176"/>
      <c r="D312" s="176"/>
      <c r="E312" s="148"/>
      <c r="F312" s="186" t="str">
        <f t="shared" si="12"/>
        <v/>
      </c>
      <c r="G312" s="186" t="str">
        <f t="shared" si="13"/>
        <v/>
      </c>
      <c r="H312" s="187" t="str" cm="1">
        <f t="array" ref="H312">IF(LEN(E312)=0,"",SUM(IF(OR(E312={"SRO"}),1,E312),IF(F312="Yes",1,0),IF(G312="Yes",1,0)))</f>
        <v/>
      </c>
      <c r="I312" s="151"/>
      <c r="J312" s="87" t="str">
        <f t="shared" si="14"/>
        <v/>
      </c>
      <c r="K312" s="149"/>
      <c r="L312" s="12"/>
      <c r="M312" s="13">
        <v>0</v>
      </c>
      <c r="N312" s="170"/>
      <c r="O312" s="23"/>
      <c r="P312" s="12"/>
      <c r="Q312" s="13">
        <v>0</v>
      </c>
      <c r="R312" s="14"/>
      <c r="S312" s="84"/>
      <c r="T312" s="84"/>
      <c r="U312" s="192"/>
    </row>
    <row r="313" spans="1:21" ht="15.75" x14ac:dyDescent="0.25">
      <c r="A313" s="10"/>
      <c r="B313" s="176"/>
      <c r="C313" s="176"/>
      <c r="D313" s="176"/>
      <c r="E313" s="148"/>
      <c r="F313" s="186" t="str">
        <f t="shared" si="12"/>
        <v/>
      </c>
      <c r="G313" s="186" t="str">
        <f t="shared" si="13"/>
        <v/>
      </c>
      <c r="H313" s="187" t="str" cm="1">
        <f t="array" ref="H313">IF(LEN(E313)=0,"",SUM(IF(OR(E313={"SRO"}),1,E313),IF(F313="Yes",1,0),IF(G313="Yes",1,0)))</f>
        <v/>
      </c>
      <c r="I313" s="151"/>
      <c r="J313" s="87" t="str">
        <f t="shared" si="14"/>
        <v/>
      </c>
      <c r="K313" s="149"/>
      <c r="L313" s="12"/>
      <c r="M313" s="13">
        <v>0</v>
      </c>
      <c r="N313" s="170"/>
      <c r="O313" s="23"/>
      <c r="P313" s="12"/>
      <c r="Q313" s="13">
        <v>0</v>
      </c>
      <c r="R313" s="14"/>
      <c r="S313" s="84"/>
      <c r="T313" s="84"/>
      <c r="U313" s="192"/>
    </row>
    <row r="314" spans="1:21" ht="15.75" x14ac:dyDescent="0.25">
      <c r="A314" s="10"/>
      <c r="B314" s="176"/>
      <c r="C314" s="176"/>
      <c r="D314" s="176"/>
      <c r="E314" s="148"/>
      <c r="F314" s="186" t="str">
        <f t="shared" si="12"/>
        <v/>
      </c>
      <c r="G314" s="186" t="str">
        <f t="shared" si="13"/>
        <v/>
      </c>
      <c r="H314" s="187" t="str" cm="1">
        <f t="array" ref="H314">IF(LEN(E314)=0,"",SUM(IF(OR(E314={"SRO"}),1,E314),IF(F314="Yes",1,0),IF(G314="Yes",1,0)))</f>
        <v/>
      </c>
      <c r="I314" s="151"/>
      <c r="J314" s="87" t="str">
        <f t="shared" si="14"/>
        <v/>
      </c>
      <c r="K314" s="149"/>
      <c r="L314" s="12"/>
      <c r="M314" s="13">
        <v>0</v>
      </c>
      <c r="N314" s="170"/>
      <c r="O314" s="23"/>
      <c r="P314" s="12"/>
      <c r="Q314" s="13">
        <v>0</v>
      </c>
      <c r="R314" s="14"/>
      <c r="S314" s="84"/>
      <c r="T314" s="84"/>
      <c r="U314" s="192"/>
    </row>
    <row r="315" spans="1:21" ht="15.75" x14ac:dyDescent="0.25">
      <c r="A315" s="10"/>
      <c r="B315" s="176"/>
      <c r="C315" s="176"/>
      <c r="D315" s="176"/>
      <c r="E315" s="148"/>
      <c r="F315" s="186" t="str">
        <f t="shared" si="12"/>
        <v/>
      </c>
      <c r="G315" s="186" t="str">
        <f t="shared" si="13"/>
        <v/>
      </c>
      <c r="H315" s="187" t="str" cm="1">
        <f t="array" ref="H315">IF(LEN(E315)=0,"",SUM(IF(OR(E315={"SRO"}),1,E315),IF(F315="Yes",1,0),IF(G315="Yes",1,0)))</f>
        <v/>
      </c>
      <c r="I315" s="151"/>
      <c r="J315" s="87" t="str">
        <f t="shared" si="14"/>
        <v/>
      </c>
      <c r="K315" s="149"/>
      <c r="L315" s="12"/>
      <c r="M315" s="13">
        <v>0</v>
      </c>
      <c r="N315" s="170"/>
      <c r="O315" s="23"/>
      <c r="P315" s="12"/>
      <c r="Q315" s="13">
        <v>0</v>
      </c>
      <c r="R315" s="14"/>
      <c r="S315" s="84"/>
      <c r="T315" s="84"/>
      <c r="U315" s="192"/>
    </row>
    <row r="316" spans="1:21" ht="15.75" x14ac:dyDescent="0.25">
      <c r="A316" s="10"/>
      <c r="B316" s="176"/>
      <c r="C316" s="176"/>
      <c r="D316" s="176"/>
      <c r="E316" s="148"/>
      <c r="F316" s="186" t="str">
        <f t="shared" si="12"/>
        <v/>
      </c>
      <c r="G316" s="186" t="str">
        <f t="shared" si="13"/>
        <v/>
      </c>
      <c r="H316" s="187" t="str" cm="1">
        <f t="array" ref="H316">IF(LEN(E316)=0,"",SUM(IF(OR(E316={"SRO"}),1,E316),IF(F316="Yes",1,0),IF(G316="Yes",1,0)))</f>
        <v/>
      </c>
      <c r="I316" s="151"/>
      <c r="J316" s="87" t="str">
        <f t="shared" si="14"/>
        <v/>
      </c>
      <c r="K316" s="149"/>
      <c r="L316" s="12"/>
      <c r="M316" s="13">
        <v>0</v>
      </c>
      <c r="N316" s="170"/>
      <c r="O316" s="23"/>
      <c r="P316" s="12"/>
      <c r="Q316" s="13">
        <v>0</v>
      </c>
      <c r="R316" s="14"/>
      <c r="S316" s="84"/>
      <c r="T316" s="84"/>
      <c r="U316" s="192"/>
    </row>
    <row r="317" spans="1:21" ht="15.75" x14ac:dyDescent="0.25">
      <c r="A317" s="10"/>
      <c r="B317" s="176"/>
      <c r="C317" s="176"/>
      <c r="D317" s="176"/>
      <c r="E317" s="148"/>
      <c r="F317" s="186" t="str">
        <f t="shared" si="12"/>
        <v/>
      </c>
      <c r="G317" s="186" t="str">
        <f t="shared" si="13"/>
        <v/>
      </c>
      <c r="H317" s="187" t="str" cm="1">
        <f t="array" ref="H317">IF(LEN(E317)=0,"",SUM(IF(OR(E317={"SRO"}),1,E317),IF(F317="Yes",1,0),IF(G317="Yes",1,0)))</f>
        <v/>
      </c>
      <c r="I317" s="151"/>
      <c r="J317" s="87" t="str">
        <f t="shared" si="14"/>
        <v/>
      </c>
      <c r="K317" s="149"/>
      <c r="L317" s="12"/>
      <c r="M317" s="13">
        <v>0</v>
      </c>
      <c r="N317" s="170"/>
      <c r="O317" s="23"/>
      <c r="P317" s="12"/>
      <c r="Q317" s="13">
        <v>0</v>
      </c>
      <c r="R317" s="14"/>
      <c r="S317" s="84"/>
      <c r="T317" s="84"/>
      <c r="U317" s="192"/>
    </row>
    <row r="318" spans="1:21" ht="15.75" x14ac:dyDescent="0.25">
      <c r="A318" s="10"/>
      <c r="B318" s="176"/>
      <c r="C318" s="176"/>
      <c r="D318" s="176"/>
      <c r="E318" s="148"/>
      <c r="F318" s="186" t="str">
        <f t="shared" si="12"/>
        <v/>
      </c>
      <c r="G318" s="186" t="str">
        <f t="shared" si="13"/>
        <v/>
      </c>
      <c r="H318" s="187" t="str" cm="1">
        <f t="array" ref="H318">IF(LEN(E318)=0,"",SUM(IF(OR(E318={"SRO"}),1,E318),IF(F318="Yes",1,0),IF(G318="Yes",1,0)))</f>
        <v/>
      </c>
      <c r="I318" s="151"/>
      <c r="J318" s="87" t="str">
        <f t="shared" si="14"/>
        <v/>
      </c>
      <c r="K318" s="149"/>
      <c r="L318" s="12"/>
      <c r="M318" s="13">
        <v>0</v>
      </c>
      <c r="N318" s="170"/>
      <c r="O318" s="23"/>
      <c r="P318" s="12"/>
      <c r="Q318" s="13">
        <v>0</v>
      </c>
      <c r="R318" s="14"/>
      <c r="S318" s="84"/>
      <c r="T318" s="84"/>
      <c r="U318" s="192"/>
    </row>
    <row r="319" spans="1:21" ht="15.75" x14ac:dyDescent="0.25">
      <c r="A319" s="10"/>
      <c r="B319" s="176"/>
      <c r="C319" s="176"/>
      <c r="D319" s="176"/>
      <c r="E319" s="148"/>
      <c r="F319" s="186" t="str">
        <f t="shared" si="12"/>
        <v/>
      </c>
      <c r="G319" s="186" t="str">
        <f t="shared" si="13"/>
        <v/>
      </c>
      <c r="H319" s="187" t="str" cm="1">
        <f t="array" ref="H319">IF(LEN(E319)=0,"",SUM(IF(OR(E319={"SRO"}),1,E319),IF(F319="Yes",1,0),IF(G319="Yes",1,0)))</f>
        <v/>
      </c>
      <c r="I319" s="151"/>
      <c r="J319" s="87" t="str">
        <f t="shared" si="14"/>
        <v/>
      </c>
      <c r="K319" s="149"/>
      <c r="L319" s="12"/>
      <c r="M319" s="13">
        <v>0</v>
      </c>
      <c r="N319" s="170"/>
      <c r="O319" s="23"/>
      <c r="P319" s="12"/>
      <c r="Q319" s="13">
        <v>0</v>
      </c>
      <c r="R319" s="14"/>
      <c r="S319" s="84"/>
      <c r="T319" s="84"/>
      <c r="U319" s="192"/>
    </row>
    <row r="320" spans="1:21" ht="15.75" x14ac:dyDescent="0.25">
      <c r="A320" s="10"/>
      <c r="B320" s="176"/>
      <c r="C320" s="176"/>
      <c r="D320" s="176"/>
      <c r="E320" s="148"/>
      <c r="F320" s="186" t="str">
        <f t="shared" si="12"/>
        <v/>
      </c>
      <c r="G320" s="186" t="str">
        <f t="shared" si="13"/>
        <v/>
      </c>
      <c r="H320" s="187" t="str" cm="1">
        <f t="array" ref="H320">IF(LEN(E320)=0,"",SUM(IF(OR(E320={"SRO"}),1,E320),IF(F320="Yes",1,0),IF(G320="Yes",1,0)))</f>
        <v/>
      </c>
      <c r="I320" s="151"/>
      <c r="J320" s="87" t="str">
        <f t="shared" si="14"/>
        <v/>
      </c>
      <c r="K320" s="149"/>
      <c r="L320" s="12"/>
      <c r="M320" s="13">
        <v>0</v>
      </c>
      <c r="N320" s="170"/>
      <c r="O320" s="23"/>
      <c r="P320" s="12"/>
      <c r="Q320" s="13">
        <v>0</v>
      </c>
      <c r="R320" s="14"/>
      <c r="S320" s="84"/>
      <c r="T320" s="84"/>
      <c r="U320" s="192"/>
    </row>
    <row r="321" spans="1:21" ht="15.75" x14ac:dyDescent="0.25">
      <c r="A321" s="10"/>
      <c r="B321" s="176"/>
      <c r="C321" s="176"/>
      <c r="D321" s="176"/>
      <c r="E321" s="148"/>
      <c r="F321" s="186" t="str">
        <f t="shared" si="12"/>
        <v/>
      </c>
      <c r="G321" s="186" t="str">
        <f t="shared" si="13"/>
        <v/>
      </c>
      <c r="H321" s="187" t="str" cm="1">
        <f t="array" ref="H321">IF(LEN(E321)=0,"",SUM(IF(OR(E321={"SRO"}),1,E321),IF(F321="Yes",1,0),IF(G321="Yes",1,0)))</f>
        <v/>
      </c>
      <c r="I321" s="151"/>
      <c r="J321" s="87" t="str">
        <f t="shared" si="14"/>
        <v/>
      </c>
      <c r="K321" s="149"/>
      <c r="L321" s="12"/>
      <c r="M321" s="13">
        <v>0</v>
      </c>
      <c r="N321" s="170"/>
      <c r="O321" s="23"/>
      <c r="P321" s="12"/>
      <c r="Q321" s="13">
        <v>0</v>
      </c>
      <c r="R321" s="14"/>
      <c r="S321" s="84"/>
      <c r="T321" s="84"/>
      <c r="U321" s="192"/>
    </row>
    <row r="322" spans="1:21" ht="15.75" x14ac:dyDescent="0.25">
      <c r="A322" s="10"/>
      <c r="B322" s="176"/>
      <c r="C322" s="176"/>
      <c r="D322" s="176"/>
      <c r="E322" s="148"/>
      <c r="F322" s="186" t="str">
        <f t="shared" si="12"/>
        <v/>
      </c>
      <c r="G322" s="186" t="str">
        <f t="shared" si="13"/>
        <v/>
      </c>
      <c r="H322" s="187" t="str" cm="1">
        <f t="array" ref="H322">IF(LEN(E322)=0,"",SUM(IF(OR(E322={"SRO"}),1,E322),IF(F322="Yes",1,0),IF(G322="Yes",1,0)))</f>
        <v/>
      </c>
      <c r="I322" s="151"/>
      <c r="J322" s="87" t="str">
        <f t="shared" si="14"/>
        <v/>
      </c>
      <c r="K322" s="149"/>
      <c r="L322" s="12"/>
      <c r="M322" s="13">
        <v>0</v>
      </c>
      <c r="N322" s="170"/>
      <c r="O322" s="23"/>
      <c r="P322" s="12"/>
      <c r="Q322" s="13">
        <v>0</v>
      </c>
      <c r="R322" s="14"/>
      <c r="S322" s="84"/>
      <c r="T322" s="84"/>
      <c r="U322" s="192"/>
    </row>
    <row r="323" spans="1:21" ht="15.75" x14ac:dyDescent="0.25">
      <c r="A323" s="10"/>
      <c r="B323" s="176"/>
      <c r="C323" s="176"/>
      <c r="D323" s="176"/>
      <c r="E323" s="148"/>
      <c r="F323" s="186" t="str">
        <f t="shared" si="12"/>
        <v/>
      </c>
      <c r="G323" s="186" t="str">
        <f t="shared" si="13"/>
        <v/>
      </c>
      <c r="H323" s="187" t="str" cm="1">
        <f t="array" ref="H323">IF(LEN(E323)=0,"",SUM(IF(OR(E323={"SRO"}),1,E323),IF(F323="Yes",1,0),IF(G323="Yes",1,0)))</f>
        <v/>
      </c>
      <c r="I323" s="151"/>
      <c r="J323" s="87" t="str">
        <f t="shared" si="14"/>
        <v/>
      </c>
      <c r="K323" s="149"/>
      <c r="L323" s="12"/>
      <c r="M323" s="13">
        <v>0</v>
      </c>
      <c r="N323" s="170"/>
      <c r="O323" s="23"/>
      <c r="P323" s="12"/>
      <c r="Q323" s="13">
        <v>0</v>
      </c>
      <c r="R323" s="14"/>
      <c r="S323" s="84"/>
      <c r="T323" s="84"/>
      <c r="U323" s="192"/>
    </row>
    <row r="324" spans="1:21" ht="15.75" x14ac:dyDescent="0.25">
      <c r="A324" s="10"/>
      <c r="B324" s="176"/>
      <c r="C324" s="176"/>
      <c r="D324" s="176"/>
      <c r="E324" s="148"/>
      <c r="F324" s="186" t="str">
        <f t="shared" si="12"/>
        <v/>
      </c>
      <c r="G324" s="186" t="str">
        <f t="shared" si="13"/>
        <v/>
      </c>
      <c r="H324" s="187" t="str" cm="1">
        <f t="array" ref="H324">IF(LEN(E324)=0,"",SUM(IF(OR(E324={"SRO"}),1,E324),IF(F324="Yes",1,0),IF(G324="Yes",1,0)))</f>
        <v/>
      </c>
      <c r="I324" s="151"/>
      <c r="J324" s="87" t="str">
        <f t="shared" si="14"/>
        <v/>
      </c>
      <c r="K324" s="149"/>
      <c r="L324" s="12"/>
      <c r="M324" s="13">
        <v>0</v>
      </c>
      <c r="N324" s="170"/>
      <c r="O324" s="23"/>
      <c r="P324" s="12"/>
      <c r="Q324" s="13">
        <v>0</v>
      </c>
      <c r="R324" s="14"/>
      <c r="S324" s="84"/>
      <c r="T324" s="84"/>
      <c r="U324" s="192"/>
    </row>
    <row r="325" spans="1:21" ht="15.75" x14ac:dyDescent="0.25">
      <c r="A325" s="10"/>
      <c r="B325" s="176"/>
      <c r="C325" s="176"/>
      <c r="D325" s="176"/>
      <c r="E325" s="148"/>
      <c r="F325" s="186" t="str">
        <f t="shared" si="12"/>
        <v/>
      </c>
      <c r="G325" s="186" t="str">
        <f t="shared" si="13"/>
        <v/>
      </c>
      <c r="H325" s="187" t="str" cm="1">
        <f t="array" ref="H325">IF(LEN(E325)=0,"",SUM(IF(OR(E325={"SRO"}),1,E325),IF(F325="Yes",1,0),IF(G325="Yes",1,0)))</f>
        <v/>
      </c>
      <c r="I325" s="151"/>
      <c r="J325" s="87" t="str">
        <f t="shared" si="14"/>
        <v/>
      </c>
      <c r="K325" s="149"/>
      <c r="L325" s="12"/>
      <c r="M325" s="13">
        <v>0</v>
      </c>
      <c r="N325" s="170"/>
      <c r="O325" s="23"/>
      <c r="P325" s="12"/>
      <c r="Q325" s="13">
        <v>0</v>
      </c>
      <c r="R325" s="14"/>
      <c r="S325" s="84"/>
      <c r="T325" s="84"/>
      <c r="U325" s="192"/>
    </row>
    <row r="326" spans="1:21" ht="15.75" x14ac:dyDescent="0.25">
      <c r="A326" s="10"/>
      <c r="B326" s="176"/>
      <c r="C326" s="176"/>
      <c r="D326" s="176"/>
      <c r="E326" s="148"/>
      <c r="F326" s="186" t="str">
        <f t="shared" si="12"/>
        <v/>
      </c>
      <c r="G326" s="186" t="str">
        <f t="shared" si="13"/>
        <v/>
      </c>
      <c r="H326" s="187" t="str" cm="1">
        <f t="array" ref="H326">IF(LEN(E326)=0,"",SUM(IF(OR(E326={"SRO"}),1,E326),IF(F326="Yes",1,0),IF(G326="Yes",1,0)))</f>
        <v/>
      </c>
      <c r="I326" s="151"/>
      <c r="J326" s="87" t="str">
        <f t="shared" si="14"/>
        <v/>
      </c>
      <c r="K326" s="149"/>
      <c r="L326" s="12"/>
      <c r="M326" s="13">
        <v>0</v>
      </c>
      <c r="N326" s="170"/>
      <c r="O326" s="23"/>
      <c r="P326" s="12"/>
      <c r="Q326" s="13">
        <v>0</v>
      </c>
      <c r="R326" s="14"/>
      <c r="S326" s="84"/>
      <c r="T326" s="84"/>
      <c r="U326" s="192"/>
    </row>
    <row r="327" spans="1:21" ht="15.75" x14ac:dyDescent="0.25">
      <c r="A327" s="10"/>
      <c r="B327" s="176"/>
      <c r="C327" s="176"/>
      <c r="D327" s="176"/>
      <c r="E327" s="148"/>
      <c r="F327" s="186" t="str">
        <f t="shared" si="12"/>
        <v/>
      </c>
      <c r="G327" s="186" t="str">
        <f t="shared" si="13"/>
        <v/>
      </c>
      <c r="H327" s="187" t="str" cm="1">
        <f t="array" ref="H327">IF(LEN(E327)=0,"",SUM(IF(OR(E327={"SRO"}),1,E327),IF(F327="Yes",1,0),IF(G327="Yes",1,0)))</f>
        <v/>
      </c>
      <c r="I327" s="151"/>
      <c r="J327" s="87" t="str">
        <f t="shared" si="14"/>
        <v/>
      </c>
      <c r="K327" s="149"/>
      <c r="L327" s="12"/>
      <c r="M327" s="13">
        <v>0</v>
      </c>
      <c r="N327" s="170"/>
      <c r="O327" s="23"/>
      <c r="P327" s="12"/>
      <c r="Q327" s="13">
        <v>0</v>
      </c>
      <c r="R327" s="14"/>
      <c r="S327" s="84"/>
      <c r="T327" s="84"/>
      <c r="U327" s="192"/>
    </row>
    <row r="328" spans="1:21" ht="15.75" x14ac:dyDescent="0.25">
      <c r="A328" s="10"/>
      <c r="B328" s="176"/>
      <c r="C328" s="176"/>
      <c r="D328" s="176"/>
      <c r="E328" s="148"/>
      <c r="F328" s="186" t="str">
        <f t="shared" si="12"/>
        <v/>
      </c>
      <c r="G328" s="186" t="str">
        <f t="shared" si="13"/>
        <v/>
      </c>
      <c r="H328" s="187" t="str" cm="1">
        <f t="array" ref="H328">IF(LEN(E328)=0,"",SUM(IF(OR(E328={"SRO"}),1,E328),IF(F328="Yes",1,0),IF(G328="Yes",1,0)))</f>
        <v/>
      </c>
      <c r="I328" s="151"/>
      <c r="J328" s="87" t="str">
        <f t="shared" si="14"/>
        <v/>
      </c>
      <c r="K328" s="149"/>
      <c r="L328" s="12"/>
      <c r="M328" s="13">
        <v>0</v>
      </c>
      <c r="N328" s="170"/>
      <c r="O328" s="23"/>
      <c r="P328" s="12"/>
      <c r="Q328" s="13">
        <v>0</v>
      </c>
      <c r="R328" s="14"/>
      <c r="S328" s="84"/>
      <c r="T328" s="84"/>
      <c r="U328" s="192"/>
    </row>
    <row r="329" spans="1:21" ht="15.75" x14ac:dyDescent="0.25">
      <c r="A329" s="10"/>
      <c r="B329" s="176"/>
      <c r="C329" s="176"/>
      <c r="D329" s="176"/>
      <c r="E329" s="148"/>
      <c r="F329" s="186" t="str">
        <f t="shared" si="12"/>
        <v/>
      </c>
      <c r="G329" s="186" t="str">
        <f t="shared" si="13"/>
        <v/>
      </c>
      <c r="H329" s="187" t="str" cm="1">
        <f t="array" ref="H329">IF(LEN(E329)=0,"",SUM(IF(OR(E329={"SRO"}),1,E329),IF(F329="Yes",1,0),IF(G329="Yes",1,0)))</f>
        <v/>
      </c>
      <c r="I329" s="151"/>
      <c r="J329" s="87" t="str">
        <f t="shared" si="14"/>
        <v/>
      </c>
      <c r="K329" s="149"/>
      <c r="L329" s="12"/>
      <c r="M329" s="13">
        <v>0</v>
      </c>
      <c r="N329" s="170"/>
      <c r="O329" s="23"/>
      <c r="P329" s="12"/>
      <c r="Q329" s="13">
        <v>0</v>
      </c>
      <c r="R329" s="14"/>
      <c r="S329" s="84"/>
      <c r="T329" s="84"/>
      <c r="U329" s="192"/>
    </row>
    <row r="330" spans="1:21" ht="15.75" x14ac:dyDescent="0.25">
      <c r="A330" s="10"/>
      <c r="B330" s="176"/>
      <c r="C330" s="176"/>
      <c r="D330" s="176"/>
      <c r="E330" s="148"/>
      <c r="F330" s="186" t="str">
        <f t="shared" ref="F330:F393" si="15">IF(LEN(E330)=0,"", IF(E330="SRO", "No", "Yes"))</f>
        <v/>
      </c>
      <c r="G330" s="186" t="str">
        <f t="shared" ref="G330:G393" si="16">IF(LEN(E330)=0,"", IF(E330="SRO", "No", "Yes"))</f>
        <v/>
      </c>
      <c r="H330" s="187" t="str" cm="1">
        <f t="array" ref="H330">IF(LEN(E330)=0,"",SUM(IF(OR(E330={"SRO"}),1,E330),IF(F330="Yes",1,0),IF(G330="Yes",1,0)))</f>
        <v/>
      </c>
      <c r="I330" s="151"/>
      <c r="J330" s="87" t="str">
        <f t="shared" ref="J330:J393" si="17">IF(LEN(I330)=0,"", E330 &amp; " BR, " &amp; IF(I330="A single family home", "Section C", IF(OR(I330="In a building with 2 units", I330="In a building with 3 or 4 units"), "Section A", IF(I330="In a building with 5 or more units", "Section B", ""))))</f>
        <v/>
      </c>
      <c r="K330" s="149"/>
      <c r="L330" s="12"/>
      <c r="M330" s="13">
        <v>0</v>
      </c>
      <c r="N330" s="170"/>
      <c r="O330" s="23"/>
      <c r="P330" s="12"/>
      <c r="Q330" s="13">
        <v>0</v>
      </c>
      <c r="R330" s="14"/>
      <c r="S330" s="84"/>
      <c r="T330" s="84"/>
      <c r="U330" s="192"/>
    </row>
    <row r="331" spans="1:21" ht="15.75" x14ac:dyDescent="0.25">
      <c r="A331" s="10"/>
      <c r="B331" s="176"/>
      <c r="C331" s="176"/>
      <c r="D331" s="176"/>
      <c r="E331" s="148"/>
      <c r="F331" s="186" t="str">
        <f t="shared" si="15"/>
        <v/>
      </c>
      <c r="G331" s="186" t="str">
        <f t="shared" si="16"/>
        <v/>
      </c>
      <c r="H331" s="187" t="str" cm="1">
        <f t="array" ref="H331">IF(LEN(E331)=0,"",SUM(IF(OR(E331={"SRO"}),1,E331),IF(F331="Yes",1,0),IF(G331="Yes",1,0)))</f>
        <v/>
      </c>
      <c r="I331" s="151"/>
      <c r="J331" s="87" t="str">
        <f t="shared" si="17"/>
        <v/>
      </c>
      <c r="K331" s="149"/>
      <c r="L331" s="12"/>
      <c r="M331" s="13">
        <v>0</v>
      </c>
      <c r="N331" s="170"/>
      <c r="O331" s="23"/>
      <c r="P331" s="12"/>
      <c r="Q331" s="13">
        <v>0</v>
      </c>
      <c r="R331" s="14"/>
      <c r="S331" s="84"/>
      <c r="T331" s="84"/>
      <c r="U331" s="192"/>
    </row>
    <row r="332" spans="1:21" ht="15.75" x14ac:dyDescent="0.25">
      <c r="A332" s="10"/>
      <c r="B332" s="176"/>
      <c r="C332" s="176"/>
      <c r="D332" s="176"/>
      <c r="E332" s="148"/>
      <c r="F332" s="186" t="str">
        <f t="shared" si="15"/>
        <v/>
      </c>
      <c r="G332" s="186" t="str">
        <f t="shared" si="16"/>
        <v/>
      </c>
      <c r="H332" s="187" t="str" cm="1">
        <f t="array" ref="H332">IF(LEN(E332)=0,"",SUM(IF(OR(E332={"SRO"}),1,E332),IF(F332="Yes",1,0),IF(G332="Yes",1,0)))</f>
        <v/>
      </c>
      <c r="I332" s="151"/>
      <c r="J332" s="87" t="str">
        <f t="shared" si="17"/>
        <v/>
      </c>
      <c r="K332" s="149"/>
      <c r="L332" s="12"/>
      <c r="M332" s="13">
        <v>0</v>
      </c>
      <c r="N332" s="170"/>
      <c r="O332" s="23"/>
      <c r="P332" s="12"/>
      <c r="Q332" s="13">
        <v>0</v>
      </c>
      <c r="R332" s="14"/>
      <c r="S332" s="84"/>
      <c r="T332" s="84"/>
      <c r="U332" s="192"/>
    </row>
    <row r="333" spans="1:21" ht="15.75" x14ac:dyDescent="0.25">
      <c r="A333" s="10"/>
      <c r="B333" s="176"/>
      <c r="C333" s="176"/>
      <c r="D333" s="176"/>
      <c r="E333" s="148"/>
      <c r="F333" s="186" t="str">
        <f t="shared" si="15"/>
        <v/>
      </c>
      <c r="G333" s="186" t="str">
        <f t="shared" si="16"/>
        <v/>
      </c>
      <c r="H333" s="187" t="str" cm="1">
        <f t="array" ref="H333">IF(LEN(E333)=0,"",SUM(IF(OR(E333={"SRO"}),1,E333),IF(F333="Yes",1,0),IF(G333="Yes",1,0)))</f>
        <v/>
      </c>
      <c r="I333" s="151"/>
      <c r="J333" s="87" t="str">
        <f t="shared" si="17"/>
        <v/>
      </c>
      <c r="K333" s="149"/>
      <c r="L333" s="12"/>
      <c r="M333" s="13">
        <v>0</v>
      </c>
      <c r="N333" s="170"/>
      <c r="O333" s="23"/>
      <c r="P333" s="12"/>
      <c r="Q333" s="13">
        <v>0</v>
      </c>
      <c r="R333" s="14"/>
      <c r="S333" s="84"/>
      <c r="T333" s="84"/>
      <c r="U333" s="192"/>
    </row>
    <row r="334" spans="1:21" ht="15.75" x14ac:dyDescent="0.25">
      <c r="A334" s="10"/>
      <c r="B334" s="176"/>
      <c r="C334" s="176"/>
      <c r="D334" s="176"/>
      <c r="E334" s="148"/>
      <c r="F334" s="186" t="str">
        <f t="shared" si="15"/>
        <v/>
      </c>
      <c r="G334" s="186" t="str">
        <f t="shared" si="16"/>
        <v/>
      </c>
      <c r="H334" s="187" t="str" cm="1">
        <f t="array" ref="H334">IF(LEN(E334)=0,"",SUM(IF(OR(E334={"SRO"}),1,E334),IF(F334="Yes",1,0),IF(G334="Yes",1,0)))</f>
        <v/>
      </c>
      <c r="I334" s="151"/>
      <c r="J334" s="87" t="str">
        <f t="shared" si="17"/>
        <v/>
      </c>
      <c r="K334" s="149"/>
      <c r="L334" s="12"/>
      <c r="M334" s="13">
        <v>0</v>
      </c>
      <c r="N334" s="170"/>
      <c r="O334" s="23"/>
      <c r="P334" s="12"/>
      <c r="Q334" s="13">
        <v>0</v>
      </c>
      <c r="R334" s="14"/>
      <c r="S334" s="84"/>
      <c r="T334" s="84"/>
      <c r="U334" s="192"/>
    </row>
    <row r="335" spans="1:21" ht="15.75" x14ac:dyDescent="0.25">
      <c r="A335" s="10"/>
      <c r="B335" s="176"/>
      <c r="C335" s="176"/>
      <c r="D335" s="176"/>
      <c r="E335" s="148"/>
      <c r="F335" s="186" t="str">
        <f t="shared" si="15"/>
        <v/>
      </c>
      <c r="G335" s="186" t="str">
        <f t="shared" si="16"/>
        <v/>
      </c>
      <c r="H335" s="187" t="str" cm="1">
        <f t="array" ref="H335">IF(LEN(E335)=0,"",SUM(IF(OR(E335={"SRO"}),1,E335),IF(F335="Yes",1,0),IF(G335="Yes",1,0)))</f>
        <v/>
      </c>
      <c r="I335" s="151"/>
      <c r="J335" s="87" t="str">
        <f t="shared" si="17"/>
        <v/>
      </c>
      <c r="K335" s="149"/>
      <c r="L335" s="12"/>
      <c r="M335" s="13">
        <v>0</v>
      </c>
      <c r="N335" s="170"/>
      <c r="O335" s="23"/>
      <c r="P335" s="12"/>
      <c r="Q335" s="13">
        <v>0</v>
      </c>
      <c r="R335" s="14"/>
      <c r="S335" s="84"/>
      <c r="T335" s="84"/>
      <c r="U335" s="192"/>
    </row>
    <row r="336" spans="1:21" ht="15.75" x14ac:dyDescent="0.25">
      <c r="A336" s="10"/>
      <c r="B336" s="176"/>
      <c r="C336" s="176"/>
      <c r="D336" s="176"/>
      <c r="E336" s="148"/>
      <c r="F336" s="186" t="str">
        <f t="shared" si="15"/>
        <v/>
      </c>
      <c r="G336" s="186" t="str">
        <f t="shared" si="16"/>
        <v/>
      </c>
      <c r="H336" s="187" t="str" cm="1">
        <f t="array" ref="H336">IF(LEN(E336)=0,"",SUM(IF(OR(E336={"SRO"}),1,E336),IF(F336="Yes",1,0),IF(G336="Yes",1,0)))</f>
        <v/>
      </c>
      <c r="I336" s="151"/>
      <c r="J336" s="87" t="str">
        <f t="shared" si="17"/>
        <v/>
      </c>
      <c r="K336" s="149"/>
      <c r="L336" s="12"/>
      <c r="M336" s="13">
        <v>0</v>
      </c>
      <c r="N336" s="170"/>
      <c r="O336" s="23"/>
      <c r="P336" s="12"/>
      <c r="Q336" s="13">
        <v>0</v>
      </c>
      <c r="R336" s="14"/>
      <c r="S336" s="84"/>
      <c r="T336" s="84"/>
      <c r="U336" s="192"/>
    </row>
    <row r="337" spans="1:21" ht="15.75" x14ac:dyDescent="0.25">
      <c r="A337" s="10"/>
      <c r="B337" s="176"/>
      <c r="C337" s="176"/>
      <c r="D337" s="176"/>
      <c r="E337" s="148"/>
      <c r="F337" s="186" t="str">
        <f t="shared" si="15"/>
        <v/>
      </c>
      <c r="G337" s="186" t="str">
        <f t="shared" si="16"/>
        <v/>
      </c>
      <c r="H337" s="187" t="str" cm="1">
        <f t="array" ref="H337">IF(LEN(E337)=0,"",SUM(IF(OR(E337={"SRO"}),1,E337),IF(F337="Yes",1,0),IF(G337="Yes",1,0)))</f>
        <v/>
      </c>
      <c r="I337" s="151"/>
      <c r="J337" s="87" t="str">
        <f t="shared" si="17"/>
        <v/>
      </c>
      <c r="K337" s="149"/>
      <c r="L337" s="12"/>
      <c r="M337" s="13">
        <v>0</v>
      </c>
      <c r="N337" s="170"/>
      <c r="O337" s="23"/>
      <c r="P337" s="12"/>
      <c r="Q337" s="13">
        <v>0</v>
      </c>
      <c r="R337" s="14"/>
      <c r="S337" s="84"/>
      <c r="T337" s="84"/>
      <c r="U337" s="192"/>
    </row>
    <row r="338" spans="1:21" ht="15.75" x14ac:dyDescent="0.25">
      <c r="A338" s="10"/>
      <c r="B338" s="176"/>
      <c r="C338" s="176"/>
      <c r="D338" s="176"/>
      <c r="E338" s="148"/>
      <c r="F338" s="186" t="str">
        <f t="shared" si="15"/>
        <v/>
      </c>
      <c r="G338" s="186" t="str">
        <f t="shared" si="16"/>
        <v/>
      </c>
      <c r="H338" s="187" t="str" cm="1">
        <f t="array" ref="H338">IF(LEN(E338)=0,"",SUM(IF(OR(E338={"SRO"}),1,E338),IF(F338="Yes",1,0),IF(G338="Yes",1,0)))</f>
        <v/>
      </c>
      <c r="I338" s="151"/>
      <c r="J338" s="87" t="str">
        <f t="shared" si="17"/>
        <v/>
      </c>
      <c r="K338" s="149"/>
      <c r="L338" s="12"/>
      <c r="M338" s="13">
        <v>0</v>
      </c>
      <c r="N338" s="170"/>
      <c r="O338" s="23"/>
      <c r="P338" s="12"/>
      <c r="Q338" s="13">
        <v>0</v>
      </c>
      <c r="R338" s="14"/>
      <c r="S338" s="84"/>
      <c r="T338" s="84"/>
      <c r="U338" s="192"/>
    </row>
    <row r="339" spans="1:21" ht="15.75" x14ac:dyDescent="0.25">
      <c r="A339" s="10"/>
      <c r="B339" s="176"/>
      <c r="C339" s="176"/>
      <c r="D339" s="176"/>
      <c r="E339" s="148"/>
      <c r="F339" s="186" t="str">
        <f t="shared" si="15"/>
        <v/>
      </c>
      <c r="G339" s="186" t="str">
        <f t="shared" si="16"/>
        <v/>
      </c>
      <c r="H339" s="187" t="str" cm="1">
        <f t="array" ref="H339">IF(LEN(E339)=0,"",SUM(IF(OR(E339={"SRO"}),1,E339),IF(F339="Yes",1,0),IF(G339="Yes",1,0)))</f>
        <v/>
      </c>
      <c r="I339" s="151"/>
      <c r="J339" s="87" t="str">
        <f t="shared" si="17"/>
        <v/>
      </c>
      <c r="K339" s="149"/>
      <c r="L339" s="12"/>
      <c r="M339" s="13">
        <v>0</v>
      </c>
      <c r="N339" s="170"/>
      <c r="O339" s="23"/>
      <c r="P339" s="12"/>
      <c r="Q339" s="13">
        <v>0</v>
      </c>
      <c r="R339" s="14"/>
      <c r="S339" s="84"/>
      <c r="T339" s="84"/>
      <c r="U339" s="192"/>
    </row>
    <row r="340" spans="1:21" ht="15.75" x14ac:dyDescent="0.25">
      <c r="A340" s="10"/>
      <c r="B340" s="176"/>
      <c r="C340" s="176"/>
      <c r="D340" s="176"/>
      <c r="E340" s="148"/>
      <c r="F340" s="186" t="str">
        <f t="shared" si="15"/>
        <v/>
      </c>
      <c r="G340" s="186" t="str">
        <f t="shared" si="16"/>
        <v/>
      </c>
      <c r="H340" s="187" t="str" cm="1">
        <f t="array" ref="H340">IF(LEN(E340)=0,"",SUM(IF(OR(E340={"SRO"}),1,E340),IF(F340="Yes",1,0),IF(G340="Yes",1,0)))</f>
        <v/>
      </c>
      <c r="I340" s="151"/>
      <c r="J340" s="87" t="str">
        <f t="shared" si="17"/>
        <v/>
      </c>
      <c r="K340" s="149"/>
      <c r="L340" s="12"/>
      <c r="M340" s="13">
        <v>0</v>
      </c>
      <c r="N340" s="170"/>
      <c r="O340" s="23"/>
      <c r="P340" s="12"/>
      <c r="Q340" s="13">
        <v>0</v>
      </c>
      <c r="R340" s="14"/>
      <c r="S340" s="84"/>
      <c r="T340" s="84"/>
      <c r="U340" s="192"/>
    </row>
    <row r="341" spans="1:21" ht="15.75" x14ac:dyDescent="0.25">
      <c r="A341" s="10"/>
      <c r="B341" s="176"/>
      <c r="C341" s="176"/>
      <c r="D341" s="176"/>
      <c r="E341" s="148"/>
      <c r="F341" s="186" t="str">
        <f t="shared" si="15"/>
        <v/>
      </c>
      <c r="G341" s="186" t="str">
        <f t="shared" si="16"/>
        <v/>
      </c>
      <c r="H341" s="187" t="str" cm="1">
        <f t="array" ref="H341">IF(LEN(E341)=0,"",SUM(IF(OR(E341={"SRO"}),1,E341),IF(F341="Yes",1,0),IF(G341="Yes",1,0)))</f>
        <v/>
      </c>
      <c r="I341" s="151"/>
      <c r="J341" s="87" t="str">
        <f t="shared" si="17"/>
        <v/>
      </c>
      <c r="K341" s="149"/>
      <c r="L341" s="12"/>
      <c r="M341" s="13">
        <v>0</v>
      </c>
      <c r="N341" s="170"/>
      <c r="O341" s="23"/>
      <c r="P341" s="12"/>
      <c r="Q341" s="13">
        <v>0</v>
      </c>
      <c r="R341" s="14"/>
      <c r="S341" s="84"/>
      <c r="T341" s="84"/>
      <c r="U341" s="192"/>
    </row>
    <row r="342" spans="1:21" ht="15.75" x14ac:dyDescent="0.25">
      <c r="A342" s="10"/>
      <c r="B342" s="176"/>
      <c r="C342" s="176"/>
      <c r="D342" s="176"/>
      <c r="E342" s="148"/>
      <c r="F342" s="186" t="str">
        <f t="shared" si="15"/>
        <v/>
      </c>
      <c r="G342" s="186" t="str">
        <f t="shared" si="16"/>
        <v/>
      </c>
      <c r="H342" s="187" t="str" cm="1">
        <f t="array" ref="H342">IF(LEN(E342)=0,"",SUM(IF(OR(E342={"SRO"}),1,E342),IF(F342="Yes",1,0),IF(G342="Yes",1,0)))</f>
        <v/>
      </c>
      <c r="I342" s="151"/>
      <c r="J342" s="87" t="str">
        <f t="shared" si="17"/>
        <v/>
      </c>
      <c r="K342" s="149"/>
      <c r="L342" s="12"/>
      <c r="M342" s="13">
        <v>0</v>
      </c>
      <c r="N342" s="170"/>
      <c r="O342" s="23"/>
      <c r="P342" s="12"/>
      <c r="Q342" s="13">
        <v>0</v>
      </c>
      <c r="R342" s="14"/>
      <c r="S342" s="84"/>
      <c r="T342" s="84"/>
      <c r="U342" s="192"/>
    </row>
    <row r="343" spans="1:21" ht="15.75" x14ac:dyDescent="0.25">
      <c r="A343" s="10"/>
      <c r="B343" s="176"/>
      <c r="C343" s="176"/>
      <c r="D343" s="176"/>
      <c r="E343" s="148"/>
      <c r="F343" s="186" t="str">
        <f t="shared" si="15"/>
        <v/>
      </c>
      <c r="G343" s="186" t="str">
        <f t="shared" si="16"/>
        <v/>
      </c>
      <c r="H343" s="187" t="str" cm="1">
        <f t="array" ref="H343">IF(LEN(E343)=0,"",SUM(IF(OR(E343={"SRO"}),1,E343),IF(F343="Yes",1,0),IF(G343="Yes",1,0)))</f>
        <v/>
      </c>
      <c r="I343" s="151"/>
      <c r="J343" s="87" t="str">
        <f t="shared" si="17"/>
        <v/>
      </c>
      <c r="K343" s="149"/>
      <c r="L343" s="12"/>
      <c r="M343" s="13">
        <v>0</v>
      </c>
      <c r="N343" s="170"/>
      <c r="O343" s="23"/>
      <c r="P343" s="12"/>
      <c r="Q343" s="13">
        <v>0</v>
      </c>
      <c r="R343" s="14"/>
      <c r="S343" s="84"/>
      <c r="T343" s="84"/>
      <c r="U343" s="192"/>
    </row>
    <row r="344" spans="1:21" ht="15.75" x14ac:dyDescent="0.25">
      <c r="A344" s="10"/>
      <c r="B344" s="176"/>
      <c r="C344" s="176"/>
      <c r="D344" s="176"/>
      <c r="E344" s="148"/>
      <c r="F344" s="186" t="str">
        <f t="shared" si="15"/>
        <v/>
      </c>
      <c r="G344" s="186" t="str">
        <f t="shared" si="16"/>
        <v/>
      </c>
      <c r="H344" s="187" t="str" cm="1">
        <f t="array" ref="H344">IF(LEN(E344)=0,"",SUM(IF(OR(E344={"SRO"}),1,E344),IF(F344="Yes",1,0),IF(G344="Yes",1,0)))</f>
        <v/>
      </c>
      <c r="I344" s="151"/>
      <c r="J344" s="87" t="str">
        <f t="shared" si="17"/>
        <v/>
      </c>
      <c r="K344" s="149"/>
      <c r="L344" s="12"/>
      <c r="M344" s="13">
        <v>0</v>
      </c>
      <c r="N344" s="170"/>
      <c r="O344" s="23"/>
      <c r="P344" s="12"/>
      <c r="Q344" s="13">
        <v>0</v>
      </c>
      <c r="R344" s="14"/>
      <c r="S344" s="84"/>
      <c r="T344" s="84"/>
      <c r="U344" s="192"/>
    </row>
    <row r="345" spans="1:21" ht="15.75" x14ac:dyDescent="0.25">
      <c r="A345" s="10"/>
      <c r="B345" s="176"/>
      <c r="C345" s="176"/>
      <c r="D345" s="176"/>
      <c r="E345" s="148"/>
      <c r="F345" s="186" t="str">
        <f t="shared" si="15"/>
        <v/>
      </c>
      <c r="G345" s="186" t="str">
        <f t="shared" si="16"/>
        <v/>
      </c>
      <c r="H345" s="187" t="str" cm="1">
        <f t="array" ref="H345">IF(LEN(E345)=0,"",SUM(IF(OR(E345={"SRO"}),1,E345),IF(F345="Yes",1,0),IF(G345="Yes",1,0)))</f>
        <v/>
      </c>
      <c r="I345" s="151"/>
      <c r="J345" s="87" t="str">
        <f t="shared" si="17"/>
        <v/>
      </c>
      <c r="K345" s="149"/>
      <c r="L345" s="12"/>
      <c r="M345" s="13">
        <v>0</v>
      </c>
      <c r="N345" s="170"/>
      <c r="O345" s="23"/>
      <c r="P345" s="12"/>
      <c r="Q345" s="13">
        <v>0</v>
      </c>
      <c r="R345" s="14"/>
      <c r="S345" s="84"/>
      <c r="T345" s="84"/>
      <c r="U345" s="192"/>
    </row>
    <row r="346" spans="1:21" ht="15.75" x14ac:dyDescent="0.25">
      <c r="A346" s="10"/>
      <c r="B346" s="176"/>
      <c r="C346" s="176"/>
      <c r="D346" s="176"/>
      <c r="E346" s="148"/>
      <c r="F346" s="186" t="str">
        <f t="shared" si="15"/>
        <v/>
      </c>
      <c r="G346" s="186" t="str">
        <f t="shared" si="16"/>
        <v/>
      </c>
      <c r="H346" s="187" t="str" cm="1">
        <f t="array" ref="H346">IF(LEN(E346)=0,"",SUM(IF(OR(E346={"SRO"}),1,E346),IF(F346="Yes",1,0),IF(G346="Yes",1,0)))</f>
        <v/>
      </c>
      <c r="I346" s="151"/>
      <c r="J346" s="87" t="str">
        <f t="shared" si="17"/>
        <v/>
      </c>
      <c r="K346" s="149"/>
      <c r="L346" s="12"/>
      <c r="M346" s="13">
        <v>0</v>
      </c>
      <c r="N346" s="170"/>
      <c r="O346" s="23"/>
      <c r="P346" s="12"/>
      <c r="Q346" s="13">
        <v>0</v>
      </c>
      <c r="R346" s="14"/>
      <c r="S346" s="84"/>
      <c r="T346" s="84"/>
      <c r="U346" s="192"/>
    </row>
    <row r="347" spans="1:21" ht="15.75" x14ac:dyDescent="0.25">
      <c r="A347" s="10"/>
      <c r="B347" s="176"/>
      <c r="C347" s="176"/>
      <c r="D347" s="176"/>
      <c r="E347" s="148"/>
      <c r="F347" s="186" t="str">
        <f t="shared" si="15"/>
        <v/>
      </c>
      <c r="G347" s="186" t="str">
        <f t="shared" si="16"/>
        <v/>
      </c>
      <c r="H347" s="187" t="str" cm="1">
        <f t="array" ref="H347">IF(LEN(E347)=0,"",SUM(IF(OR(E347={"SRO"}),1,E347),IF(F347="Yes",1,0),IF(G347="Yes",1,0)))</f>
        <v/>
      </c>
      <c r="I347" s="151"/>
      <c r="J347" s="87" t="str">
        <f t="shared" si="17"/>
        <v/>
      </c>
      <c r="K347" s="149"/>
      <c r="L347" s="12"/>
      <c r="M347" s="13">
        <v>0</v>
      </c>
      <c r="N347" s="170"/>
      <c r="O347" s="23"/>
      <c r="P347" s="12"/>
      <c r="Q347" s="13">
        <v>0</v>
      </c>
      <c r="R347" s="14"/>
      <c r="S347" s="84"/>
      <c r="T347" s="84"/>
      <c r="U347" s="192"/>
    </row>
    <row r="348" spans="1:21" ht="15.75" x14ac:dyDescent="0.25">
      <c r="A348" s="10"/>
      <c r="B348" s="176"/>
      <c r="C348" s="176"/>
      <c r="D348" s="176"/>
      <c r="E348" s="148"/>
      <c r="F348" s="186" t="str">
        <f t="shared" si="15"/>
        <v/>
      </c>
      <c r="G348" s="186" t="str">
        <f t="shared" si="16"/>
        <v/>
      </c>
      <c r="H348" s="187" t="str" cm="1">
        <f t="array" ref="H348">IF(LEN(E348)=0,"",SUM(IF(OR(E348={"SRO"}),1,E348),IF(F348="Yes",1,0),IF(G348="Yes",1,0)))</f>
        <v/>
      </c>
      <c r="I348" s="151"/>
      <c r="J348" s="87" t="str">
        <f t="shared" si="17"/>
        <v/>
      </c>
      <c r="K348" s="149"/>
      <c r="L348" s="12"/>
      <c r="M348" s="13">
        <v>0</v>
      </c>
      <c r="N348" s="170"/>
      <c r="O348" s="23"/>
      <c r="P348" s="12"/>
      <c r="Q348" s="13">
        <v>0</v>
      </c>
      <c r="R348" s="14"/>
      <c r="S348" s="84"/>
      <c r="T348" s="84"/>
      <c r="U348" s="192"/>
    </row>
    <row r="349" spans="1:21" ht="15.75" x14ac:dyDescent="0.25">
      <c r="A349" s="10"/>
      <c r="B349" s="176"/>
      <c r="C349" s="176"/>
      <c r="D349" s="176"/>
      <c r="E349" s="148"/>
      <c r="F349" s="186" t="str">
        <f t="shared" si="15"/>
        <v/>
      </c>
      <c r="G349" s="186" t="str">
        <f t="shared" si="16"/>
        <v/>
      </c>
      <c r="H349" s="187" t="str" cm="1">
        <f t="array" ref="H349">IF(LEN(E349)=0,"",SUM(IF(OR(E349={"SRO"}),1,E349),IF(F349="Yes",1,0),IF(G349="Yes",1,0)))</f>
        <v/>
      </c>
      <c r="I349" s="151"/>
      <c r="J349" s="87" t="str">
        <f t="shared" si="17"/>
        <v/>
      </c>
      <c r="K349" s="149"/>
      <c r="L349" s="12"/>
      <c r="M349" s="13">
        <v>0</v>
      </c>
      <c r="N349" s="170"/>
      <c r="O349" s="23"/>
      <c r="P349" s="12"/>
      <c r="Q349" s="13">
        <v>0</v>
      </c>
      <c r="R349" s="14"/>
      <c r="S349" s="84"/>
      <c r="T349" s="84"/>
      <c r="U349" s="192"/>
    </row>
    <row r="350" spans="1:21" ht="15.75" x14ac:dyDescent="0.25">
      <c r="A350" s="10"/>
      <c r="B350" s="176"/>
      <c r="C350" s="176"/>
      <c r="D350" s="176"/>
      <c r="E350" s="148"/>
      <c r="F350" s="186" t="str">
        <f t="shared" si="15"/>
        <v/>
      </c>
      <c r="G350" s="186" t="str">
        <f t="shared" si="16"/>
        <v/>
      </c>
      <c r="H350" s="187" t="str" cm="1">
        <f t="array" ref="H350">IF(LEN(E350)=0,"",SUM(IF(OR(E350={"SRO"}),1,E350),IF(F350="Yes",1,0),IF(G350="Yes",1,0)))</f>
        <v/>
      </c>
      <c r="I350" s="151"/>
      <c r="J350" s="87" t="str">
        <f t="shared" si="17"/>
        <v/>
      </c>
      <c r="K350" s="149"/>
      <c r="L350" s="12"/>
      <c r="M350" s="13">
        <v>0</v>
      </c>
      <c r="N350" s="170"/>
      <c r="O350" s="23"/>
      <c r="P350" s="12"/>
      <c r="Q350" s="13">
        <v>0</v>
      </c>
      <c r="R350" s="14"/>
      <c r="S350" s="84"/>
      <c r="T350" s="84"/>
      <c r="U350" s="192"/>
    </row>
    <row r="351" spans="1:21" ht="15.75" x14ac:dyDescent="0.25">
      <c r="A351" s="10"/>
      <c r="B351" s="176"/>
      <c r="C351" s="176"/>
      <c r="D351" s="176"/>
      <c r="E351" s="148"/>
      <c r="F351" s="186" t="str">
        <f t="shared" si="15"/>
        <v/>
      </c>
      <c r="G351" s="186" t="str">
        <f t="shared" si="16"/>
        <v/>
      </c>
      <c r="H351" s="187" t="str" cm="1">
        <f t="array" ref="H351">IF(LEN(E351)=0,"",SUM(IF(OR(E351={"SRO"}),1,E351),IF(F351="Yes",1,0),IF(G351="Yes",1,0)))</f>
        <v/>
      </c>
      <c r="I351" s="151"/>
      <c r="J351" s="87" t="str">
        <f t="shared" si="17"/>
        <v/>
      </c>
      <c r="K351" s="149"/>
      <c r="L351" s="12"/>
      <c r="M351" s="13">
        <v>0</v>
      </c>
      <c r="N351" s="170"/>
      <c r="O351" s="23"/>
      <c r="P351" s="12"/>
      <c r="Q351" s="13">
        <v>0</v>
      </c>
      <c r="R351" s="14"/>
      <c r="S351" s="84"/>
      <c r="T351" s="84"/>
      <c r="U351" s="192"/>
    </row>
    <row r="352" spans="1:21" ht="15.75" x14ac:dyDescent="0.25">
      <c r="A352" s="10"/>
      <c r="B352" s="176"/>
      <c r="C352" s="176"/>
      <c r="D352" s="176"/>
      <c r="E352" s="148"/>
      <c r="F352" s="186" t="str">
        <f t="shared" si="15"/>
        <v/>
      </c>
      <c r="G352" s="186" t="str">
        <f t="shared" si="16"/>
        <v/>
      </c>
      <c r="H352" s="187" t="str" cm="1">
        <f t="array" ref="H352">IF(LEN(E352)=0,"",SUM(IF(OR(E352={"SRO"}),1,E352),IF(F352="Yes",1,0),IF(G352="Yes",1,0)))</f>
        <v/>
      </c>
      <c r="I352" s="151"/>
      <c r="J352" s="87" t="str">
        <f t="shared" si="17"/>
        <v/>
      </c>
      <c r="K352" s="149"/>
      <c r="L352" s="12"/>
      <c r="M352" s="13">
        <v>0</v>
      </c>
      <c r="N352" s="170"/>
      <c r="O352" s="23"/>
      <c r="P352" s="12"/>
      <c r="Q352" s="13">
        <v>0</v>
      </c>
      <c r="R352" s="14"/>
      <c r="S352" s="84"/>
      <c r="T352" s="84"/>
      <c r="U352" s="192"/>
    </row>
    <row r="353" spans="1:21" ht="15.75" x14ac:dyDescent="0.25">
      <c r="A353" s="10"/>
      <c r="B353" s="176"/>
      <c r="C353" s="176"/>
      <c r="D353" s="176"/>
      <c r="E353" s="148"/>
      <c r="F353" s="186" t="str">
        <f t="shared" si="15"/>
        <v/>
      </c>
      <c r="G353" s="186" t="str">
        <f t="shared" si="16"/>
        <v/>
      </c>
      <c r="H353" s="187" t="str" cm="1">
        <f t="array" ref="H353">IF(LEN(E353)=0,"",SUM(IF(OR(E353={"SRO"}),1,E353),IF(F353="Yes",1,0),IF(G353="Yes",1,0)))</f>
        <v/>
      </c>
      <c r="I353" s="151"/>
      <c r="J353" s="87" t="str">
        <f t="shared" si="17"/>
        <v/>
      </c>
      <c r="K353" s="149"/>
      <c r="L353" s="12"/>
      <c r="M353" s="13">
        <v>0</v>
      </c>
      <c r="N353" s="170"/>
      <c r="O353" s="23"/>
      <c r="P353" s="12"/>
      <c r="Q353" s="13">
        <v>0</v>
      </c>
      <c r="R353" s="14"/>
      <c r="S353" s="84"/>
      <c r="T353" s="84"/>
      <c r="U353" s="192"/>
    </row>
    <row r="354" spans="1:21" ht="15.75" x14ac:dyDescent="0.25">
      <c r="A354" s="10"/>
      <c r="B354" s="176"/>
      <c r="C354" s="176"/>
      <c r="D354" s="176"/>
      <c r="E354" s="148"/>
      <c r="F354" s="186" t="str">
        <f t="shared" si="15"/>
        <v/>
      </c>
      <c r="G354" s="186" t="str">
        <f t="shared" si="16"/>
        <v/>
      </c>
      <c r="H354" s="187" t="str" cm="1">
        <f t="array" ref="H354">IF(LEN(E354)=0,"",SUM(IF(OR(E354={"SRO"}),1,E354),IF(F354="Yes",1,0),IF(G354="Yes",1,0)))</f>
        <v/>
      </c>
      <c r="I354" s="151"/>
      <c r="J354" s="87" t="str">
        <f t="shared" si="17"/>
        <v/>
      </c>
      <c r="K354" s="149"/>
      <c r="L354" s="12"/>
      <c r="M354" s="13">
        <v>0</v>
      </c>
      <c r="N354" s="170"/>
      <c r="O354" s="23"/>
      <c r="P354" s="12"/>
      <c r="Q354" s="13">
        <v>0</v>
      </c>
      <c r="R354" s="14"/>
      <c r="S354" s="84"/>
      <c r="T354" s="84"/>
      <c r="U354" s="192"/>
    </row>
    <row r="355" spans="1:21" ht="15.75" x14ac:dyDescent="0.25">
      <c r="A355" s="10"/>
      <c r="B355" s="176"/>
      <c r="C355" s="176"/>
      <c r="D355" s="176"/>
      <c r="E355" s="148"/>
      <c r="F355" s="186" t="str">
        <f t="shared" si="15"/>
        <v/>
      </c>
      <c r="G355" s="186" t="str">
        <f t="shared" si="16"/>
        <v/>
      </c>
      <c r="H355" s="187" t="str" cm="1">
        <f t="array" ref="H355">IF(LEN(E355)=0,"",SUM(IF(OR(E355={"SRO"}),1,E355),IF(F355="Yes",1,0),IF(G355="Yes",1,0)))</f>
        <v/>
      </c>
      <c r="I355" s="151"/>
      <c r="J355" s="87" t="str">
        <f t="shared" si="17"/>
        <v/>
      </c>
      <c r="K355" s="149"/>
      <c r="L355" s="12"/>
      <c r="M355" s="13">
        <v>0</v>
      </c>
      <c r="N355" s="170"/>
      <c r="O355" s="23"/>
      <c r="P355" s="12"/>
      <c r="Q355" s="13">
        <v>0</v>
      </c>
      <c r="R355" s="14"/>
      <c r="S355" s="84"/>
      <c r="T355" s="84"/>
      <c r="U355" s="192"/>
    </row>
    <row r="356" spans="1:21" ht="15.75" x14ac:dyDescent="0.25">
      <c r="A356" s="10"/>
      <c r="B356" s="176"/>
      <c r="C356" s="176"/>
      <c r="D356" s="176"/>
      <c r="E356" s="148"/>
      <c r="F356" s="186" t="str">
        <f t="shared" si="15"/>
        <v/>
      </c>
      <c r="G356" s="186" t="str">
        <f t="shared" si="16"/>
        <v/>
      </c>
      <c r="H356" s="187" t="str" cm="1">
        <f t="array" ref="H356">IF(LEN(E356)=0,"",SUM(IF(OR(E356={"SRO"}),1,E356),IF(F356="Yes",1,0),IF(G356="Yes",1,0)))</f>
        <v/>
      </c>
      <c r="I356" s="151"/>
      <c r="J356" s="87" t="str">
        <f t="shared" si="17"/>
        <v/>
      </c>
      <c r="K356" s="149"/>
      <c r="L356" s="12"/>
      <c r="M356" s="13">
        <v>0</v>
      </c>
      <c r="N356" s="170"/>
      <c r="O356" s="23"/>
      <c r="P356" s="12"/>
      <c r="Q356" s="13">
        <v>0</v>
      </c>
      <c r="R356" s="14"/>
      <c r="S356" s="84"/>
      <c r="T356" s="84"/>
      <c r="U356" s="192"/>
    </row>
    <row r="357" spans="1:21" ht="15.75" x14ac:dyDescent="0.25">
      <c r="A357" s="10"/>
      <c r="B357" s="176"/>
      <c r="C357" s="176"/>
      <c r="D357" s="176"/>
      <c r="E357" s="148"/>
      <c r="F357" s="186" t="str">
        <f t="shared" si="15"/>
        <v/>
      </c>
      <c r="G357" s="186" t="str">
        <f t="shared" si="16"/>
        <v/>
      </c>
      <c r="H357" s="187" t="str" cm="1">
        <f t="array" ref="H357">IF(LEN(E357)=0,"",SUM(IF(OR(E357={"SRO"}),1,E357),IF(F357="Yes",1,0),IF(G357="Yes",1,0)))</f>
        <v/>
      </c>
      <c r="I357" s="151"/>
      <c r="J357" s="87" t="str">
        <f t="shared" si="17"/>
        <v/>
      </c>
      <c r="K357" s="149"/>
      <c r="L357" s="12"/>
      <c r="M357" s="13">
        <v>0</v>
      </c>
      <c r="N357" s="170"/>
      <c r="O357" s="23"/>
      <c r="P357" s="12"/>
      <c r="Q357" s="13">
        <v>0</v>
      </c>
      <c r="R357" s="14"/>
      <c r="S357" s="84"/>
      <c r="T357" s="84"/>
      <c r="U357" s="192"/>
    </row>
    <row r="358" spans="1:21" ht="15.75" x14ac:dyDescent="0.25">
      <c r="A358" s="10"/>
      <c r="B358" s="176"/>
      <c r="C358" s="176"/>
      <c r="D358" s="176"/>
      <c r="E358" s="148"/>
      <c r="F358" s="186" t="str">
        <f t="shared" si="15"/>
        <v/>
      </c>
      <c r="G358" s="186" t="str">
        <f t="shared" si="16"/>
        <v/>
      </c>
      <c r="H358" s="187" t="str" cm="1">
        <f t="array" ref="H358">IF(LEN(E358)=0,"",SUM(IF(OR(E358={"SRO"}),1,E358),IF(F358="Yes",1,0),IF(G358="Yes",1,0)))</f>
        <v/>
      </c>
      <c r="I358" s="151"/>
      <c r="J358" s="87" t="str">
        <f t="shared" si="17"/>
        <v/>
      </c>
      <c r="K358" s="149"/>
      <c r="L358" s="12"/>
      <c r="M358" s="13">
        <v>0</v>
      </c>
      <c r="N358" s="170"/>
      <c r="O358" s="23"/>
      <c r="P358" s="12"/>
      <c r="Q358" s="13">
        <v>0</v>
      </c>
      <c r="R358" s="14"/>
      <c r="S358" s="84"/>
      <c r="T358" s="84"/>
      <c r="U358" s="192"/>
    </row>
    <row r="359" spans="1:21" ht="15.75" x14ac:dyDescent="0.25">
      <c r="A359" s="10"/>
      <c r="B359" s="176"/>
      <c r="C359" s="176"/>
      <c r="D359" s="176"/>
      <c r="E359" s="148"/>
      <c r="F359" s="186" t="str">
        <f t="shared" si="15"/>
        <v/>
      </c>
      <c r="G359" s="186" t="str">
        <f t="shared" si="16"/>
        <v/>
      </c>
      <c r="H359" s="187" t="str" cm="1">
        <f t="array" ref="H359">IF(LEN(E359)=0,"",SUM(IF(OR(E359={"SRO"}),1,E359),IF(F359="Yes",1,0),IF(G359="Yes",1,0)))</f>
        <v/>
      </c>
      <c r="I359" s="151"/>
      <c r="J359" s="87" t="str">
        <f t="shared" si="17"/>
        <v/>
      </c>
      <c r="K359" s="149"/>
      <c r="L359" s="12"/>
      <c r="M359" s="13">
        <v>0</v>
      </c>
      <c r="N359" s="170"/>
      <c r="O359" s="23"/>
      <c r="P359" s="12"/>
      <c r="Q359" s="13">
        <v>0</v>
      </c>
      <c r="R359" s="14"/>
      <c r="S359" s="84"/>
      <c r="T359" s="84"/>
      <c r="U359" s="192"/>
    </row>
    <row r="360" spans="1:21" ht="15.75" x14ac:dyDescent="0.25">
      <c r="A360" s="10"/>
      <c r="B360" s="176"/>
      <c r="C360" s="176"/>
      <c r="D360" s="176"/>
      <c r="E360" s="148"/>
      <c r="F360" s="186" t="str">
        <f t="shared" si="15"/>
        <v/>
      </c>
      <c r="G360" s="186" t="str">
        <f t="shared" si="16"/>
        <v/>
      </c>
      <c r="H360" s="187" t="str" cm="1">
        <f t="array" ref="H360">IF(LEN(E360)=0,"",SUM(IF(OR(E360={"SRO"}),1,E360),IF(F360="Yes",1,0),IF(G360="Yes",1,0)))</f>
        <v/>
      </c>
      <c r="I360" s="151"/>
      <c r="J360" s="87" t="str">
        <f t="shared" si="17"/>
        <v/>
      </c>
      <c r="K360" s="149"/>
      <c r="L360" s="12"/>
      <c r="M360" s="13">
        <v>0</v>
      </c>
      <c r="N360" s="170"/>
      <c r="O360" s="23"/>
      <c r="P360" s="12"/>
      <c r="Q360" s="13">
        <v>0</v>
      </c>
      <c r="R360" s="14"/>
      <c r="S360" s="84"/>
      <c r="T360" s="84"/>
      <c r="U360" s="192"/>
    </row>
    <row r="361" spans="1:21" ht="15.75" x14ac:dyDescent="0.25">
      <c r="A361" s="10"/>
      <c r="B361" s="176"/>
      <c r="C361" s="176"/>
      <c r="D361" s="176"/>
      <c r="E361" s="148"/>
      <c r="F361" s="186" t="str">
        <f t="shared" si="15"/>
        <v/>
      </c>
      <c r="G361" s="186" t="str">
        <f t="shared" si="16"/>
        <v/>
      </c>
      <c r="H361" s="187" t="str" cm="1">
        <f t="array" ref="H361">IF(LEN(E361)=0,"",SUM(IF(OR(E361={"SRO"}),1,E361),IF(F361="Yes",1,0),IF(G361="Yes",1,0)))</f>
        <v/>
      </c>
      <c r="I361" s="151"/>
      <c r="J361" s="87" t="str">
        <f t="shared" si="17"/>
        <v/>
      </c>
      <c r="K361" s="149"/>
      <c r="L361" s="12"/>
      <c r="M361" s="13">
        <v>0</v>
      </c>
      <c r="N361" s="170"/>
      <c r="O361" s="23"/>
      <c r="P361" s="12"/>
      <c r="Q361" s="13">
        <v>0</v>
      </c>
      <c r="R361" s="14"/>
      <c r="S361" s="84"/>
      <c r="T361" s="84"/>
      <c r="U361" s="192"/>
    </row>
    <row r="362" spans="1:21" ht="15.75" x14ac:dyDescent="0.25">
      <c r="A362" s="10"/>
      <c r="B362" s="176"/>
      <c r="C362" s="176"/>
      <c r="D362" s="176"/>
      <c r="E362" s="148"/>
      <c r="F362" s="186" t="str">
        <f t="shared" si="15"/>
        <v/>
      </c>
      <c r="G362" s="186" t="str">
        <f t="shared" si="16"/>
        <v/>
      </c>
      <c r="H362" s="187" t="str" cm="1">
        <f t="array" ref="H362">IF(LEN(E362)=0,"",SUM(IF(OR(E362={"SRO"}),1,E362),IF(F362="Yes",1,0),IF(G362="Yes",1,0)))</f>
        <v/>
      </c>
      <c r="I362" s="151"/>
      <c r="J362" s="87" t="str">
        <f t="shared" si="17"/>
        <v/>
      </c>
      <c r="K362" s="149"/>
      <c r="L362" s="12"/>
      <c r="M362" s="13">
        <v>0</v>
      </c>
      <c r="N362" s="170"/>
      <c r="O362" s="23"/>
      <c r="P362" s="12"/>
      <c r="Q362" s="13">
        <v>0</v>
      </c>
      <c r="R362" s="14"/>
      <c r="S362" s="84"/>
      <c r="T362" s="84"/>
      <c r="U362" s="192"/>
    </row>
    <row r="363" spans="1:21" ht="15.75" x14ac:dyDescent="0.25">
      <c r="A363" s="10"/>
      <c r="B363" s="176"/>
      <c r="C363" s="176"/>
      <c r="D363" s="176"/>
      <c r="E363" s="148"/>
      <c r="F363" s="186" t="str">
        <f t="shared" si="15"/>
        <v/>
      </c>
      <c r="G363" s="186" t="str">
        <f t="shared" si="16"/>
        <v/>
      </c>
      <c r="H363" s="187" t="str" cm="1">
        <f t="array" ref="H363">IF(LEN(E363)=0,"",SUM(IF(OR(E363={"SRO"}),1,E363),IF(F363="Yes",1,0),IF(G363="Yes",1,0)))</f>
        <v/>
      </c>
      <c r="I363" s="151"/>
      <c r="J363" s="87" t="str">
        <f t="shared" si="17"/>
        <v/>
      </c>
      <c r="K363" s="149"/>
      <c r="L363" s="12"/>
      <c r="M363" s="13">
        <v>0</v>
      </c>
      <c r="N363" s="170"/>
      <c r="O363" s="23"/>
      <c r="P363" s="12"/>
      <c r="Q363" s="13">
        <v>0</v>
      </c>
      <c r="R363" s="14"/>
      <c r="S363" s="84"/>
      <c r="T363" s="84"/>
      <c r="U363" s="192"/>
    </row>
    <row r="364" spans="1:21" ht="15.75" x14ac:dyDescent="0.25">
      <c r="A364" s="10"/>
      <c r="B364" s="176"/>
      <c r="C364" s="176"/>
      <c r="D364" s="176"/>
      <c r="E364" s="148"/>
      <c r="F364" s="186" t="str">
        <f t="shared" si="15"/>
        <v/>
      </c>
      <c r="G364" s="186" t="str">
        <f t="shared" si="16"/>
        <v/>
      </c>
      <c r="H364" s="187" t="str" cm="1">
        <f t="array" ref="H364">IF(LEN(E364)=0,"",SUM(IF(OR(E364={"SRO"}),1,E364),IF(F364="Yes",1,0),IF(G364="Yes",1,0)))</f>
        <v/>
      </c>
      <c r="I364" s="151"/>
      <c r="J364" s="87" t="str">
        <f t="shared" si="17"/>
        <v/>
      </c>
      <c r="K364" s="149"/>
      <c r="L364" s="12"/>
      <c r="M364" s="13">
        <v>0</v>
      </c>
      <c r="N364" s="170"/>
      <c r="O364" s="23"/>
      <c r="P364" s="12"/>
      <c r="Q364" s="13">
        <v>0</v>
      </c>
      <c r="R364" s="14"/>
      <c r="S364" s="84"/>
      <c r="T364" s="84"/>
      <c r="U364" s="192"/>
    </row>
    <row r="365" spans="1:21" ht="15.75" x14ac:dyDescent="0.25">
      <c r="A365" s="10"/>
      <c r="B365" s="176"/>
      <c r="C365" s="176"/>
      <c r="D365" s="176"/>
      <c r="E365" s="148"/>
      <c r="F365" s="186" t="str">
        <f t="shared" si="15"/>
        <v/>
      </c>
      <c r="G365" s="186" t="str">
        <f t="shared" si="16"/>
        <v/>
      </c>
      <c r="H365" s="187" t="str" cm="1">
        <f t="array" ref="H365">IF(LEN(E365)=0,"",SUM(IF(OR(E365={"SRO"}),1,E365),IF(F365="Yes",1,0),IF(G365="Yes",1,0)))</f>
        <v/>
      </c>
      <c r="I365" s="151"/>
      <c r="J365" s="87" t="str">
        <f t="shared" si="17"/>
        <v/>
      </c>
      <c r="K365" s="149"/>
      <c r="L365" s="12"/>
      <c r="M365" s="13">
        <v>0</v>
      </c>
      <c r="N365" s="170"/>
      <c r="O365" s="23"/>
      <c r="P365" s="12"/>
      <c r="Q365" s="13">
        <v>0</v>
      </c>
      <c r="R365" s="14"/>
      <c r="S365" s="84"/>
      <c r="T365" s="84"/>
      <c r="U365" s="192"/>
    </row>
    <row r="366" spans="1:21" ht="15.75" x14ac:dyDescent="0.25">
      <c r="A366" s="10"/>
      <c r="B366" s="176"/>
      <c r="C366" s="176"/>
      <c r="D366" s="176"/>
      <c r="E366" s="148"/>
      <c r="F366" s="186" t="str">
        <f t="shared" si="15"/>
        <v/>
      </c>
      <c r="G366" s="186" t="str">
        <f t="shared" si="16"/>
        <v/>
      </c>
      <c r="H366" s="187" t="str" cm="1">
        <f t="array" ref="H366">IF(LEN(E366)=0,"",SUM(IF(OR(E366={"SRO"}),1,E366),IF(F366="Yes",1,0),IF(G366="Yes",1,0)))</f>
        <v/>
      </c>
      <c r="I366" s="151"/>
      <c r="J366" s="87" t="str">
        <f t="shared" si="17"/>
        <v/>
      </c>
      <c r="K366" s="149"/>
      <c r="L366" s="12"/>
      <c r="M366" s="13">
        <v>0</v>
      </c>
      <c r="N366" s="170"/>
      <c r="O366" s="23"/>
      <c r="P366" s="12"/>
      <c r="Q366" s="13">
        <v>0</v>
      </c>
      <c r="R366" s="14"/>
      <c r="S366" s="84"/>
      <c r="T366" s="84"/>
      <c r="U366" s="192"/>
    </row>
    <row r="367" spans="1:21" ht="15.75" x14ac:dyDescent="0.25">
      <c r="A367" s="10"/>
      <c r="B367" s="176"/>
      <c r="C367" s="176"/>
      <c r="D367" s="176"/>
      <c r="E367" s="148"/>
      <c r="F367" s="186" t="str">
        <f t="shared" si="15"/>
        <v/>
      </c>
      <c r="G367" s="186" t="str">
        <f t="shared" si="16"/>
        <v/>
      </c>
      <c r="H367" s="187" t="str" cm="1">
        <f t="array" ref="H367">IF(LEN(E367)=0,"",SUM(IF(OR(E367={"SRO"}),1,E367),IF(F367="Yes",1,0),IF(G367="Yes",1,0)))</f>
        <v/>
      </c>
      <c r="I367" s="151"/>
      <c r="J367" s="87" t="str">
        <f t="shared" si="17"/>
        <v/>
      </c>
      <c r="K367" s="149"/>
      <c r="L367" s="12"/>
      <c r="M367" s="13">
        <v>0</v>
      </c>
      <c r="N367" s="170"/>
      <c r="O367" s="23"/>
      <c r="P367" s="12"/>
      <c r="Q367" s="13">
        <v>0</v>
      </c>
      <c r="R367" s="14"/>
      <c r="S367" s="84"/>
      <c r="T367" s="84"/>
      <c r="U367" s="192"/>
    </row>
    <row r="368" spans="1:21" ht="15.75" x14ac:dyDescent="0.25">
      <c r="A368" s="10"/>
      <c r="B368" s="176"/>
      <c r="C368" s="176"/>
      <c r="D368" s="176"/>
      <c r="E368" s="148"/>
      <c r="F368" s="186" t="str">
        <f t="shared" si="15"/>
        <v/>
      </c>
      <c r="G368" s="186" t="str">
        <f t="shared" si="16"/>
        <v/>
      </c>
      <c r="H368" s="187" t="str" cm="1">
        <f t="array" ref="H368">IF(LEN(E368)=0,"",SUM(IF(OR(E368={"SRO"}),1,E368),IF(F368="Yes",1,0),IF(G368="Yes",1,0)))</f>
        <v/>
      </c>
      <c r="I368" s="151"/>
      <c r="J368" s="87" t="str">
        <f t="shared" si="17"/>
        <v/>
      </c>
      <c r="K368" s="149"/>
      <c r="L368" s="12"/>
      <c r="M368" s="13">
        <v>0</v>
      </c>
      <c r="N368" s="170"/>
      <c r="O368" s="23"/>
      <c r="P368" s="12"/>
      <c r="Q368" s="13">
        <v>0</v>
      </c>
      <c r="R368" s="14"/>
      <c r="S368" s="84"/>
      <c r="T368" s="84"/>
      <c r="U368" s="192"/>
    </row>
    <row r="369" spans="1:21" ht="15.75" x14ac:dyDescent="0.25">
      <c r="A369" s="10"/>
      <c r="B369" s="176"/>
      <c r="C369" s="176"/>
      <c r="D369" s="176"/>
      <c r="E369" s="148"/>
      <c r="F369" s="186" t="str">
        <f t="shared" si="15"/>
        <v/>
      </c>
      <c r="G369" s="186" t="str">
        <f t="shared" si="16"/>
        <v/>
      </c>
      <c r="H369" s="187" t="str" cm="1">
        <f t="array" ref="H369">IF(LEN(E369)=0,"",SUM(IF(OR(E369={"SRO"}),1,E369),IF(F369="Yes",1,0),IF(G369="Yes",1,0)))</f>
        <v/>
      </c>
      <c r="I369" s="151"/>
      <c r="J369" s="87" t="str">
        <f t="shared" si="17"/>
        <v/>
      </c>
      <c r="K369" s="149"/>
      <c r="L369" s="12"/>
      <c r="M369" s="13">
        <v>0</v>
      </c>
      <c r="N369" s="170"/>
      <c r="O369" s="23"/>
      <c r="P369" s="12"/>
      <c r="Q369" s="13">
        <v>0</v>
      </c>
      <c r="R369" s="14"/>
      <c r="S369" s="84"/>
      <c r="T369" s="84"/>
      <c r="U369" s="192"/>
    </row>
    <row r="370" spans="1:21" ht="15.75" x14ac:dyDescent="0.25">
      <c r="A370" s="10"/>
      <c r="B370" s="176"/>
      <c r="C370" s="176"/>
      <c r="D370" s="176"/>
      <c r="E370" s="148"/>
      <c r="F370" s="186" t="str">
        <f t="shared" si="15"/>
        <v/>
      </c>
      <c r="G370" s="186" t="str">
        <f t="shared" si="16"/>
        <v/>
      </c>
      <c r="H370" s="187" t="str" cm="1">
        <f t="array" ref="H370">IF(LEN(E370)=0,"",SUM(IF(OR(E370={"SRO"}),1,E370),IF(F370="Yes",1,0),IF(G370="Yes",1,0)))</f>
        <v/>
      </c>
      <c r="I370" s="151"/>
      <c r="J370" s="87" t="str">
        <f t="shared" si="17"/>
        <v/>
      </c>
      <c r="K370" s="149"/>
      <c r="L370" s="12"/>
      <c r="M370" s="13">
        <v>0</v>
      </c>
      <c r="N370" s="170"/>
      <c r="O370" s="23"/>
      <c r="P370" s="12"/>
      <c r="Q370" s="13">
        <v>0</v>
      </c>
      <c r="R370" s="14"/>
      <c r="S370" s="84"/>
      <c r="T370" s="84"/>
      <c r="U370" s="192"/>
    </row>
    <row r="371" spans="1:21" ht="15.75" x14ac:dyDescent="0.25">
      <c r="A371" s="10"/>
      <c r="B371" s="176"/>
      <c r="C371" s="176"/>
      <c r="D371" s="176"/>
      <c r="E371" s="148"/>
      <c r="F371" s="186" t="str">
        <f t="shared" si="15"/>
        <v/>
      </c>
      <c r="G371" s="186" t="str">
        <f t="shared" si="16"/>
        <v/>
      </c>
      <c r="H371" s="187" t="str" cm="1">
        <f t="array" ref="H371">IF(LEN(E371)=0,"",SUM(IF(OR(E371={"SRO"}),1,E371),IF(F371="Yes",1,0),IF(G371="Yes",1,0)))</f>
        <v/>
      </c>
      <c r="I371" s="151"/>
      <c r="J371" s="87" t="str">
        <f t="shared" si="17"/>
        <v/>
      </c>
      <c r="K371" s="149"/>
      <c r="L371" s="12"/>
      <c r="M371" s="13">
        <v>0</v>
      </c>
      <c r="N371" s="170"/>
      <c r="O371" s="23"/>
      <c r="P371" s="12"/>
      <c r="Q371" s="13">
        <v>0</v>
      </c>
      <c r="R371" s="14"/>
      <c r="S371" s="84"/>
      <c r="T371" s="84"/>
      <c r="U371" s="192"/>
    </row>
    <row r="372" spans="1:21" ht="15.75" x14ac:dyDescent="0.25">
      <c r="A372" s="10"/>
      <c r="B372" s="176"/>
      <c r="C372" s="176"/>
      <c r="D372" s="176"/>
      <c r="E372" s="148"/>
      <c r="F372" s="186" t="str">
        <f t="shared" si="15"/>
        <v/>
      </c>
      <c r="G372" s="186" t="str">
        <f t="shared" si="16"/>
        <v/>
      </c>
      <c r="H372" s="187" t="str" cm="1">
        <f t="array" ref="H372">IF(LEN(E372)=0,"",SUM(IF(OR(E372={"SRO"}),1,E372),IF(F372="Yes",1,0),IF(G372="Yes",1,0)))</f>
        <v/>
      </c>
      <c r="I372" s="151"/>
      <c r="J372" s="87" t="str">
        <f t="shared" si="17"/>
        <v/>
      </c>
      <c r="K372" s="149"/>
      <c r="L372" s="12"/>
      <c r="M372" s="13">
        <v>0</v>
      </c>
      <c r="N372" s="170"/>
      <c r="O372" s="23"/>
      <c r="P372" s="12"/>
      <c r="Q372" s="13">
        <v>0</v>
      </c>
      <c r="R372" s="14"/>
      <c r="S372" s="84"/>
      <c r="T372" s="84"/>
      <c r="U372" s="192"/>
    </row>
    <row r="373" spans="1:21" ht="15.75" x14ac:dyDescent="0.25">
      <c r="A373" s="10"/>
      <c r="B373" s="176"/>
      <c r="C373" s="176"/>
      <c r="D373" s="176"/>
      <c r="E373" s="148"/>
      <c r="F373" s="186" t="str">
        <f t="shared" si="15"/>
        <v/>
      </c>
      <c r="G373" s="186" t="str">
        <f t="shared" si="16"/>
        <v/>
      </c>
      <c r="H373" s="187" t="str" cm="1">
        <f t="array" ref="H373">IF(LEN(E373)=0,"",SUM(IF(OR(E373={"SRO"}),1,E373),IF(F373="Yes",1,0),IF(G373="Yes",1,0)))</f>
        <v/>
      </c>
      <c r="I373" s="151"/>
      <c r="J373" s="87" t="str">
        <f t="shared" si="17"/>
        <v/>
      </c>
      <c r="K373" s="149"/>
      <c r="L373" s="12"/>
      <c r="M373" s="13">
        <v>0</v>
      </c>
      <c r="N373" s="170"/>
      <c r="O373" s="23"/>
      <c r="P373" s="12"/>
      <c r="Q373" s="13">
        <v>0</v>
      </c>
      <c r="R373" s="14"/>
      <c r="S373" s="84"/>
      <c r="T373" s="84"/>
      <c r="U373" s="192"/>
    </row>
    <row r="374" spans="1:21" ht="15.75" x14ac:dyDescent="0.25">
      <c r="A374" s="10"/>
      <c r="B374" s="176"/>
      <c r="C374" s="176"/>
      <c r="D374" s="176"/>
      <c r="E374" s="148"/>
      <c r="F374" s="186" t="str">
        <f t="shared" si="15"/>
        <v/>
      </c>
      <c r="G374" s="186" t="str">
        <f t="shared" si="16"/>
        <v/>
      </c>
      <c r="H374" s="187" t="str" cm="1">
        <f t="array" ref="H374">IF(LEN(E374)=0,"",SUM(IF(OR(E374={"SRO"}),1,E374),IF(F374="Yes",1,0),IF(G374="Yes",1,0)))</f>
        <v/>
      </c>
      <c r="I374" s="151"/>
      <c r="J374" s="87" t="str">
        <f t="shared" si="17"/>
        <v/>
      </c>
      <c r="K374" s="149"/>
      <c r="L374" s="12"/>
      <c r="M374" s="13">
        <v>0</v>
      </c>
      <c r="N374" s="170"/>
      <c r="O374" s="23"/>
      <c r="P374" s="12"/>
      <c r="Q374" s="13">
        <v>0</v>
      </c>
      <c r="R374" s="14"/>
      <c r="S374" s="84"/>
      <c r="T374" s="84"/>
      <c r="U374" s="192"/>
    </row>
    <row r="375" spans="1:21" ht="15.75" x14ac:dyDescent="0.25">
      <c r="A375" s="10"/>
      <c r="B375" s="176"/>
      <c r="C375" s="176"/>
      <c r="D375" s="176"/>
      <c r="E375" s="148"/>
      <c r="F375" s="186" t="str">
        <f t="shared" si="15"/>
        <v/>
      </c>
      <c r="G375" s="186" t="str">
        <f t="shared" si="16"/>
        <v/>
      </c>
      <c r="H375" s="187" t="str" cm="1">
        <f t="array" ref="H375">IF(LEN(E375)=0,"",SUM(IF(OR(E375={"SRO"}),1,E375),IF(F375="Yes",1,0),IF(G375="Yes",1,0)))</f>
        <v/>
      </c>
      <c r="I375" s="151"/>
      <c r="J375" s="87" t="str">
        <f t="shared" si="17"/>
        <v/>
      </c>
      <c r="K375" s="149"/>
      <c r="L375" s="12"/>
      <c r="M375" s="13">
        <v>0</v>
      </c>
      <c r="N375" s="170"/>
      <c r="O375" s="23"/>
      <c r="P375" s="12"/>
      <c r="Q375" s="13">
        <v>0</v>
      </c>
      <c r="R375" s="14"/>
      <c r="S375" s="84"/>
      <c r="T375" s="84"/>
      <c r="U375" s="192"/>
    </row>
    <row r="376" spans="1:21" ht="15.75" x14ac:dyDescent="0.25">
      <c r="A376" s="10"/>
      <c r="B376" s="176"/>
      <c r="C376" s="176"/>
      <c r="D376" s="176"/>
      <c r="E376" s="148"/>
      <c r="F376" s="186" t="str">
        <f t="shared" si="15"/>
        <v/>
      </c>
      <c r="G376" s="186" t="str">
        <f t="shared" si="16"/>
        <v/>
      </c>
      <c r="H376" s="187" t="str" cm="1">
        <f t="array" ref="H376">IF(LEN(E376)=0,"",SUM(IF(OR(E376={"SRO"}),1,E376),IF(F376="Yes",1,0),IF(G376="Yes",1,0)))</f>
        <v/>
      </c>
      <c r="I376" s="151"/>
      <c r="J376" s="87" t="str">
        <f t="shared" si="17"/>
        <v/>
      </c>
      <c r="K376" s="149"/>
      <c r="L376" s="12"/>
      <c r="M376" s="13">
        <v>0</v>
      </c>
      <c r="N376" s="170"/>
      <c r="O376" s="23"/>
      <c r="P376" s="12"/>
      <c r="Q376" s="13">
        <v>0</v>
      </c>
      <c r="R376" s="14"/>
      <c r="S376" s="84"/>
      <c r="T376" s="84"/>
      <c r="U376" s="192"/>
    </row>
    <row r="377" spans="1:21" ht="15.75" x14ac:dyDescent="0.25">
      <c r="A377" s="10"/>
      <c r="B377" s="176"/>
      <c r="C377" s="176"/>
      <c r="D377" s="176"/>
      <c r="E377" s="148"/>
      <c r="F377" s="186" t="str">
        <f t="shared" si="15"/>
        <v/>
      </c>
      <c r="G377" s="186" t="str">
        <f t="shared" si="16"/>
        <v/>
      </c>
      <c r="H377" s="187" t="str" cm="1">
        <f t="array" ref="H377">IF(LEN(E377)=0,"",SUM(IF(OR(E377={"SRO"}),1,E377),IF(F377="Yes",1,0),IF(G377="Yes",1,0)))</f>
        <v/>
      </c>
      <c r="I377" s="151"/>
      <c r="J377" s="87" t="str">
        <f t="shared" si="17"/>
        <v/>
      </c>
      <c r="K377" s="149"/>
      <c r="L377" s="12"/>
      <c r="M377" s="13">
        <v>0</v>
      </c>
      <c r="N377" s="170"/>
      <c r="O377" s="23"/>
      <c r="P377" s="12"/>
      <c r="Q377" s="13">
        <v>0</v>
      </c>
      <c r="R377" s="14"/>
      <c r="S377" s="84"/>
      <c r="T377" s="84"/>
      <c r="U377" s="192"/>
    </row>
    <row r="378" spans="1:21" ht="15.75" x14ac:dyDescent="0.25">
      <c r="A378" s="10"/>
      <c r="B378" s="176"/>
      <c r="C378" s="176"/>
      <c r="D378" s="176"/>
      <c r="E378" s="148"/>
      <c r="F378" s="186" t="str">
        <f t="shared" si="15"/>
        <v/>
      </c>
      <c r="G378" s="186" t="str">
        <f t="shared" si="16"/>
        <v/>
      </c>
      <c r="H378" s="187" t="str" cm="1">
        <f t="array" ref="H378">IF(LEN(E378)=0,"",SUM(IF(OR(E378={"SRO"}),1,E378),IF(F378="Yes",1,0),IF(G378="Yes",1,0)))</f>
        <v/>
      </c>
      <c r="I378" s="151"/>
      <c r="J378" s="87" t="str">
        <f t="shared" si="17"/>
        <v/>
      </c>
      <c r="K378" s="149"/>
      <c r="L378" s="12"/>
      <c r="M378" s="13">
        <v>0</v>
      </c>
      <c r="N378" s="170"/>
      <c r="O378" s="23"/>
      <c r="P378" s="12"/>
      <c r="Q378" s="13">
        <v>0</v>
      </c>
      <c r="R378" s="14"/>
      <c r="S378" s="84"/>
      <c r="T378" s="84"/>
      <c r="U378" s="192"/>
    </row>
    <row r="379" spans="1:21" ht="15.75" x14ac:dyDescent="0.25">
      <c r="A379" s="10"/>
      <c r="B379" s="176"/>
      <c r="C379" s="176"/>
      <c r="D379" s="176"/>
      <c r="E379" s="148"/>
      <c r="F379" s="186" t="str">
        <f t="shared" si="15"/>
        <v/>
      </c>
      <c r="G379" s="186" t="str">
        <f t="shared" si="16"/>
        <v/>
      </c>
      <c r="H379" s="187" t="str" cm="1">
        <f t="array" ref="H379">IF(LEN(E379)=0,"",SUM(IF(OR(E379={"SRO"}),1,E379),IF(F379="Yes",1,0),IF(G379="Yes",1,0)))</f>
        <v/>
      </c>
      <c r="I379" s="151"/>
      <c r="J379" s="87" t="str">
        <f t="shared" si="17"/>
        <v/>
      </c>
      <c r="K379" s="149"/>
      <c r="L379" s="12"/>
      <c r="M379" s="13">
        <v>0</v>
      </c>
      <c r="N379" s="170"/>
      <c r="O379" s="23"/>
      <c r="P379" s="12"/>
      <c r="Q379" s="13">
        <v>0</v>
      </c>
      <c r="R379" s="14"/>
      <c r="S379" s="84"/>
      <c r="T379" s="84"/>
      <c r="U379" s="192"/>
    </row>
    <row r="380" spans="1:21" ht="15.75" x14ac:dyDescent="0.25">
      <c r="A380" s="10"/>
      <c r="B380" s="176"/>
      <c r="C380" s="176"/>
      <c r="D380" s="176"/>
      <c r="E380" s="148"/>
      <c r="F380" s="186" t="str">
        <f t="shared" si="15"/>
        <v/>
      </c>
      <c r="G380" s="186" t="str">
        <f t="shared" si="16"/>
        <v/>
      </c>
      <c r="H380" s="187" t="str" cm="1">
        <f t="array" ref="H380">IF(LEN(E380)=0,"",SUM(IF(OR(E380={"SRO"}),1,E380),IF(F380="Yes",1,0),IF(G380="Yes",1,0)))</f>
        <v/>
      </c>
      <c r="I380" s="151"/>
      <c r="J380" s="87" t="str">
        <f t="shared" si="17"/>
        <v/>
      </c>
      <c r="K380" s="149"/>
      <c r="L380" s="12"/>
      <c r="M380" s="13">
        <v>0</v>
      </c>
      <c r="N380" s="170"/>
      <c r="O380" s="23"/>
      <c r="P380" s="12"/>
      <c r="Q380" s="13">
        <v>0</v>
      </c>
      <c r="R380" s="14"/>
      <c r="S380" s="84"/>
      <c r="T380" s="84"/>
      <c r="U380" s="192"/>
    </row>
    <row r="381" spans="1:21" ht="15.75" x14ac:dyDescent="0.25">
      <c r="A381" s="10"/>
      <c r="B381" s="176"/>
      <c r="C381" s="176"/>
      <c r="D381" s="176"/>
      <c r="E381" s="148"/>
      <c r="F381" s="186" t="str">
        <f t="shared" si="15"/>
        <v/>
      </c>
      <c r="G381" s="186" t="str">
        <f t="shared" si="16"/>
        <v/>
      </c>
      <c r="H381" s="187" t="str" cm="1">
        <f t="array" ref="H381">IF(LEN(E381)=0,"",SUM(IF(OR(E381={"SRO"}),1,E381),IF(F381="Yes",1,0),IF(G381="Yes",1,0)))</f>
        <v/>
      </c>
      <c r="I381" s="151"/>
      <c r="J381" s="87" t="str">
        <f t="shared" si="17"/>
        <v/>
      </c>
      <c r="K381" s="149"/>
      <c r="L381" s="12"/>
      <c r="M381" s="13">
        <v>0</v>
      </c>
      <c r="N381" s="170"/>
      <c r="O381" s="23"/>
      <c r="P381" s="12"/>
      <c r="Q381" s="13">
        <v>0</v>
      </c>
      <c r="R381" s="14"/>
      <c r="S381" s="84"/>
      <c r="T381" s="84"/>
      <c r="U381" s="192"/>
    </row>
    <row r="382" spans="1:21" ht="15.75" x14ac:dyDescent="0.25">
      <c r="A382" s="10"/>
      <c r="B382" s="176"/>
      <c r="C382" s="176"/>
      <c r="D382" s="176"/>
      <c r="E382" s="148"/>
      <c r="F382" s="186" t="str">
        <f t="shared" si="15"/>
        <v/>
      </c>
      <c r="G382" s="186" t="str">
        <f t="shared" si="16"/>
        <v/>
      </c>
      <c r="H382" s="187" t="str" cm="1">
        <f t="array" ref="H382">IF(LEN(E382)=0,"",SUM(IF(OR(E382={"SRO"}),1,E382),IF(F382="Yes",1,0),IF(G382="Yes",1,0)))</f>
        <v/>
      </c>
      <c r="I382" s="151"/>
      <c r="J382" s="87" t="str">
        <f t="shared" si="17"/>
        <v/>
      </c>
      <c r="K382" s="149"/>
      <c r="L382" s="12"/>
      <c r="M382" s="13">
        <v>0</v>
      </c>
      <c r="N382" s="170"/>
      <c r="O382" s="23"/>
      <c r="P382" s="12"/>
      <c r="Q382" s="13">
        <v>0</v>
      </c>
      <c r="R382" s="14"/>
      <c r="S382" s="84"/>
      <c r="T382" s="84"/>
      <c r="U382" s="192"/>
    </row>
    <row r="383" spans="1:21" ht="15.75" x14ac:dyDescent="0.25">
      <c r="A383" s="10"/>
      <c r="B383" s="176"/>
      <c r="C383" s="176"/>
      <c r="D383" s="176"/>
      <c r="E383" s="148"/>
      <c r="F383" s="186" t="str">
        <f t="shared" si="15"/>
        <v/>
      </c>
      <c r="G383" s="186" t="str">
        <f t="shared" si="16"/>
        <v/>
      </c>
      <c r="H383" s="187" t="str" cm="1">
        <f t="array" ref="H383">IF(LEN(E383)=0,"",SUM(IF(OR(E383={"SRO"}),1,E383),IF(F383="Yes",1,0),IF(G383="Yes",1,0)))</f>
        <v/>
      </c>
      <c r="I383" s="151"/>
      <c r="J383" s="87" t="str">
        <f t="shared" si="17"/>
        <v/>
      </c>
      <c r="K383" s="149"/>
      <c r="L383" s="12"/>
      <c r="M383" s="13">
        <v>0</v>
      </c>
      <c r="N383" s="170"/>
      <c r="O383" s="23"/>
      <c r="P383" s="12"/>
      <c r="Q383" s="13">
        <v>0</v>
      </c>
      <c r="R383" s="14"/>
      <c r="S383" s="84"/>
      <c r="T383" s="84"/>
      <c r="U383" s="192"/>
    </row>
    <row r="384" spans="1:21" ht="15.75" x14ac:dyDescent="0.25">
      <c r="A384" s="10"/>
      <c r="B384" s="176"/>
      <c r="C384" s="176"/>
      <c r="D384" s="176"/>
      <c r="E384" s="148"/>
      <c r="F384" s="186" t="str">
        <f t="shared" si="15"/>
        <v/>
      </c>
      <c r="G384" s="186" t="str">
        <f t="shared" si="16"/>
        <v/>
      </c>
      <c r="H384" s="187" t="str" cm="1">
        <f t="array" ref="H384">IF(LEN(E384)=0,"",SUM(IF(OR(E384={"SRO"}),1,E384),IF(F384="Yes",1,0),IF(G384="Yes",1,0)))</f>
        <v/>
      </c>
      <c r="I384" s="151"/>
      <c r="J384" s="87" t="str">
        <f t="shared" si="17"/>
        <v/>
      </c>
      <c r="K384" s="149"/>
      <c r="L384" s="12"/>
      <c r="M384" s="13">
        <v>0</v>
      </c>
      <c r="N384" s="170"/>
      <c r="O384" s="23"/>
      <c r="P384" s="12"/>
      <c r="Q384" s="13">
        <v>0</v>
      </c>
      <c r="R384" s="14"/>
      <c r="S384" s="84"/>
      <c r="T384" s="84"/>
      <c r="U384" s="192"/>
    </row>
    <row r="385" spans="1:21" ht="15.75" x14ac:dyDescent="0.25">
      <c r="A385" s="10"/>
      <c r="B385" s="176"/>
      <c r="C385" s="176"/>
      <c r="D385" s="176"/>
      <c r="E385" s="148"/>
      <c r="F385" s="186" t="str">
        <f t="shared" si="15"/>
        <v/>
      </c>
      <c r="G385" s="186" t="str">
        <f t="shared" si="16"/>
        <v/>
      </c>
      <c r="H385" s="187" t="str" cm="1">
        <f t="array" ref="H385">IF(LEN(E385)=0,"",SUM(IF(OR(E385={"SRO"}),1,E385),IF(F385="Yes",1,0),IF(G385="Yes",1,0)))</f>
        <v/>
      </c>
      <c r="I385" s="151"/>
      <c r="J385" s="87" t="str">
        <f t="shared" si="17"/>
        <v/>
      </c>
      <c r="K385" s="149"/>
      <c r="L385" s="12"/>
      <c r="M385" s="13">
        <v>0</v>
      </c>
      <c r="N385" s="170"/>
      <c r="O385" s="23"/>
      <c r="P385" s="12"/>
      <c r="Q385" s="13">
        <v>0</v>
      </c>
      <c r="R385" s="14"/>
      <c r="S385" s="84"/>
      <c r="T385" s="84"/>
      <c r="U385" s="192"/>
    </row>
    <row r="386" spans="1:21" ht="15.75" x14ac:dyDescent="0.25">
      <c r="A386" s="10"/>
      <c r="B386" s="176"/>
      <c r="C386" s="176"/>
      <c r="D386" s="176"/>
      <c r="E386" s="148"/>
      <c r="F386" s="186" t="str">
        <f t="shared" si="15"/>
        <v/>
      </c>
      <c r="G386" s="186" t="str">
        <f t="shared" si="16"/>
        <v/>
      </c>
      <c r="H386" s="187" t="str" cm="1">
        <f t="array" ref="H386">IF(LEN(E386)=0,"",SUM(IF(OR(E386={"SRO"}),1,E386),IF(F386="Yes",1,0),IF(G386="Yes",1,0)))</f>
        <v/>
      </c>
      <c r="I386" s="151"/>
      <c r="J386" s="87" t="str">
        <f t="shared" si="17"/>
        <v/>
      </c>
      <c r="K386" s="149"/>
      <c r="L386" s="12"/>
      <c r="M386" s="13">
        <v>0</v>
      </c>
      <c r="N386" s="170"/>
      <c r="O386" s="23"/>
      <c r="P386" s="12"/>
      <c r="Q386" s="13">
        <v>0</v>
      </c>
      <c r="R386" s="14"/>
      <c r="S386" s="84"/>
      <c r="T386" s="84"/>
      <c r="U386" s="192"/>
    </row>
    <row r="387" spans="1:21" ht="15.75" x14ac:dyDescent="0.25">
      <c r="A387" s="10"/>
      <c r="B387" s="176"/>
      <c r="C387" s="176"/>
      <c r="D387" s="176"/>
      <c r="E387" s="148"/>
      <c r="F387" s="186" t="str">
        <f t="shared" si="15"/>
        <v/>
      </c>
      <c r="G387" s="186" t="str">
        <f t="shared" si="16"/>
        <v/>
      </c>
      <c r="H387" s="187" t="str" cm="1">
        <f t="array" ref="H387">IF(LEN(E387)=0,"",SUM(IF(OR(E387={"SRO"}),1,E387),IF(F387="Yes",1,0),IF(G387="Yes",1,0)))</f>
        <v/>
      </c>
      <c r="I387" s="151"/>
      <c r="J387" s="87" t="str">
        <f t="shared" si="17"/>
        <v/>
      </c>
      <c r="K387" s="149"/>
      <c r="L387" s="12"/>
      <c r="M387" s="13">
        <v>0</v>
      </c>
      <c r="N387" s="170"/>
      <c r="O387" s="23"/>
      <c r="P387" s="12"/>
      <c r="Q387" s="13">
        <v>0</v>
      </c>
      <c r="R387" s="14"/>
      <c r="S387" s="84"/>
      <c r="T387" s="84"/>
      <c r="U387" s="192"/>
    </row>
    <row r="388" spans="1:21" ht="15.75" x14ac:dyDescent="0.25">
      <c r="A388" s="10"/>
      <c r="B388" s="176"/>
      <c r="C388" s="176"/>
      <c r="D388" s="176"/>
      <c r="E388" s="148"/>
      <c r="F388" s="186" t="str">
        <f t="shared" si="15"/>
        <v/>
      </c>
      <c r="G388" s="186" t="str">
        <f t="shared" si="16"/>
        <v/>
      </c>
      <c r="H388" s="187" t="str" cm="1">
        <f t="array" ref="H388">IF(LEN(E388)=0,"",SUM(IF(OR(E388={"SRO"}),1,E388),IF(F388="Yes",1,0),IF(G388="Yes",1,0)))</f>
        <v/>
      </c>
      <c r="I388" s="151"/>
      <c r="J388" s="87" t="str">
        <f t="shared" si="17"/>
        <v/>
      </c>
      <c r="K388" s="149"/>
      <c r="L388" s="12"/>
      <c r="M388" s="13">
        <v>0</v>
      </c>
      <c r="N388" s="170"/>
      <c r="O388" s="23"/>
      <c r="P388" s="12"/>
      <c r="Q388" s="13">
        <v>0</v>
      </c>
      <c r="R388" s="14"/>
      <c r="S388" s="84"/>
      <c r="T388" s="84"/>
      <c r="U388" s="192"/>
    </row>
    <row r="389" spans="1:21" ht="15.75" x14ac:dyDescent="0.25">
      <c r="A389" s="10"/>
      <c r="B389" s="176"/>
      <c r="C389" s="176"/>
      <c r="D389" s="176"/>
      <c r="E389" s="148"/>
      <c r="F389" s="186" t="str">
        <f t="shared" si="15"/>
        <v/>
      </c>
      <c r="G389" s="186" t="str">
        <f t="shared" si="16"/>
        <v/>
      </c>
      <c r="H389" s="187" t="str" cm="1">
        <f t="array" ref="H389">IF(LEN(E389)=0,"",SUM(IF(OR(E389={"SRO"}),1,E389),IF(F389="Yes",1,0),IF(G389="Yes",1,0)))</f>
        <v/>
      </c>
      <c r="I389" s="151"/>
      <c r="J389" s="87" t="str">
        <f t="shared" si="17"/>
        <v/>
      </c>
      <c r="K389" s="149"/>
      <c r="L389" s="12"/>
      <c r="M389" s="13">
        <v>0</v>
      </c>
      <c r="N389" s="170"/>
      <c r="O389" s="23"/>
      <c r="P389" s="12"/>
      <c r="Q389" s="13">
        <v>0</v>
      </c>
      <c r="R389" s="14"/>
      <c r="S389" s="84"/>
      <c r="T389" s="84"/>
      <c r="U389" s="192"/>
    </row>
    <row r="390" spans="1:21" ht="15.75" x14ac:dyDescent="0.25">
      <c r="A390" s="10"/>
      <c r="B390" s="176"/>
      <c r="C390" s="176"/>
      <c r="D390" s="176"/>
      <c r="E390" s="148"/>
      <c r="F390" s="186" t="str">
        <f t="shared" si="15"/>
        <v/>
      </c>
      <c r="G390" s="186" t="str">
        <f t="shared" si="16"/>
        <v/>
      </c>
      <c r="H390" s="187" t="str" cm="1">
        <f t="array" ref="H390">IF(LEN(E390)=0,"",SUM(IF(OR(E390={"SRO"}),1,E390),IF(F390="Yes",1,0),IF(G390="Yes",1,0)))</f>
        <v/>
      </c>
      <c r="I390" s="151"/>
      <c r="J390" s="87" t="str">
        <f t="shared" si="17"/>
        <v/>
      </c>
      <c r="K390" s="149"/>
      <c r="L390" s="12"/>
      <c r="M390" s="13">
        <v>0</v>
      </c>
      <c r="N390" s="170"/>
      <c r="O390" s="23"/>
      <c r="P390" s="12"/>
      <c r="Q390" s="13">
        <v>0</v>
      </c>
      <c r="R390" s="14"/>
      <c r="S390" s="84"/>
      <c r="T390" s="84"/>
      <c r="U390" s="192"/>
    </row>
    <row r="391" spans="1:21" ht="15.75" x14ac:dyDescent="0.25">
      <c r="A391" s="10"/>
      <c r="B391" s="176"/>
      <c r="C391" s="176"/>
      <c r="D391" s="176"/>
      <c r="E391" s="148"/>
      <c r="F391" s="186" t="str">
        <f t="shared" si="15"/>
        <v/>
      </c>
      <c r="G391" s="186" t="str">
        <f t="shared" si="16"/>
        <v/>
      </c>
      <c r="H391" s="187" t="str" cm="1">
        <f t="array" ref="H391">IF(LEN(E391)=0,"",SUM(IF(OR(E391={"SRO"}),1,E391),IF(F391="Yes",1,0),IF(G391="Yes",1,0)))</f>
        <v/>
      </c>
      <c r="I391" s="151"/>
      <c r="J391" s="87" t="str">
        <f t="shared" si="17"/>
        <v/>
      </c>
      <c r="K391" s="149"/>
      <c r="L391" s="12"/>
      <c r="M391" s="13">
        <v>0</v>
      </c>
      <c r="N391" s="170"/>
      <c r="O391" s="23"/>
      <c r="P391" s="12"/>
      <c r="Q391" s="13">
        <v>0</v>
      </c>
      <c r="R391" s="14"/>
      <c r="S391" s="84"/>
      <c r="T391" s="84"/>
      <c r="U391" s="192"/>
    </row>
    <row r="392" spans="1:21" ht="15.75" x14ac:dyDescent="0.25">
      <c r="A392" s="10"/>
      <c r="B392" s="176"/>
      <c r="C392" s="176"/>
      <c r="D392" s="176"/>
      <c r="E392" s="148"/>
      <c r="F392" s="186" t="str">
        <f t="shared" si="15"/>
        <v/>
      </c>
      <c r="G392" s="186" t="str">
        <f t="shared" si="16"/>
        <v/>
      </c>
      <c r="H392" s="187" t="str" cm="1">
        <f t="array" ref="H392">IF(LEN(E392)=0,"",SUM(IF(OR(E392={"SRO"}),1,E392),IF(F392="Yes",1,0),IF(G392="Yes",1,0)))</f>
        <v/>
      </c>
      <c r="I392" s="151"/>
      <c r="J392" s="87" t="str">
        <f t="shared" si="17"/>
        <v/>
      </c>
      <c r="K392" s="149"/>
      <c r="L392" s="12"/>
      <c r="M392" s="13">
        <v>0</v>
      </c>
      <c r="N392" s="170"/>
      <c r="O392" s="23"/>
      <c r="P392" s="12"/>
      <c r="Q392" s="13">
        <v>0</v>
      </c>
      <c r="R392" s="14"/>
      <c r="S392" s="84"/>
      <c r="T392" s="84"/>
      <c r="U392" s="192"/>
    </row>
    <row r="393" spans="1:21" ht="15.75" x14ac:dyDescent="0.25">
      <c r="A393" s="10"/>
      <c r="B393" s="176"/>
      <c r="C393" s="176"/>
      <c r="D393" s="176"/>
      <c r="E393" s="148"/>
      <c r="F393" s="186" t="str">
        <f t="shared" si="15"/>
        <v/>
      </c>
      <c r="G393" s="186" t="str">
        <f t="shared" si="16"/>
        <v/>
      </c>
      <c r="H393" s="187" t="str" cm="1">
        <f t="array" ref="H393">IF(LEN(E393)=0,"",SUM(IF(OR(E393={"SRO"}),1,E393),IF(F393="Yes",1,0),IF(G393="Yes",1,0)))</f>
        <v/>
      </c>
      <c r="I393" s="151"/>
      <c r="J393" s="87" t="str">
        <f t="shared" si="17"/>
        <v/>
      </c>
      <c r="K393" s="149"/>
      <c r="L393" s="12"/>
      <c r="M393" s="13">
        <v>0</v>
      </c>
      <c r="N393" s="170"/>
      <c r="O393" s="23"/>
      <c r="P393" s="12"/>
      <c r="Q393" s="13">
        <v>0</v>
      </c>
      <c r="R393" s="14"/>
      <c r="S393" s="84"/>
      <c r="T393" s="84"/>
      <c r="U393" s="192"/>
    </row>
    <row r="394" spans="1:21" ht="15.75" x14ac:dyDescent="0.25">
      <c r="A394" s="10"/>
      <c r="B394" s="176"/>
      <c r="C394" s="176"/>
      <c r="D394" s="176"/>
      <c r="E394" s="148"/>
      <c r="F394" s="186" t="str">
        <f t="shared" ref="F394:F457" si="18">IF(LEN(E394)=0,"", IF(E394="SRO", "No", "Yes"))</f>
        <v/>
      </c>
      <c r="G394" s="186" t="str">
        <f t="shared" ref="G394:G457" si="19">IF(LEN(E394)=0,"", IF(E394="SRO", "No", "Yes"))</f>
        <v/>
      </c>
      <c r="H394" s="187" t="str" cm="1">
        <f t="array" ref="H394">IF(LEN(E394)=0,"",SUM(IF(OR(E394={"SRO"}),1,E394),IF(F394="Yes",1,0),IF(G394="Yes",1,0)))</f>
        <v/>
      </c>
      <c r="I394" s="151"/>
      <c r="J394" s="87" t="str">
        <f t="shared" ref="J394:J457" si="20">IF(LEN(I394)=0,"", E394 &amp; " BR, " &amp; IF(I394="A single family home", "Section C", IF(OR(I394="In a building with 2 units", I394="In a building with 3 or 4 units"), "Section A", IF(I394="In a building with 5 or more units", "Section B", ""))))</f>
        <v/>
      </c>
      <c r="K394" s="149"/>
      <c r="L394" s="12"/>
      <c r="M394" s="13">
        <v>0</v>
      </c>
      <c r="N394" s="170"/>
      <c r="O394" s="23"/>
      <c r="P394" s="12"/>
      <c r="Q394" s="13">
        <v>0</v>
      </c>
      <c r="R394" s="14"/>
      <c r="S394" s="84"/>
      <c r="T394" s="84"/>
      <c r="U394" s="192"/>
    </row>
    <row r="395" spans="1:21" ht="15.75" x14ac:dyDescent="0.25">
      <c r="A395" s="10"/>
      <c r="B395" s="176"/>
      <c r="C395" s="176"/>
      <c r="D395" s="176"/>
      <c r="E395" s="148"/>
      <c r="F395" s="186" t="str">
        <f t="shared" si="18"/>
        <v/>
      </c>
      <c r="G395" s="186" t="str">
        <f t="shared" si="19"/>
        <v/>
      </c>
      <c r="H395" s="187" t="str" cm="1">
        <f t="array" ref="H395">IF(LEN(E395)=0,"",SUM(IF(OR(E395={"SRO"}),1,E395),IF(F395="Yes",1,0),IF(G395="Yes",1,0)))</f>
        <v/>
      </c>
      <c r="I395" s="151"/>
      <c r="J395" s="87" t="str">
        <f t="shared" si="20"/>
        <v/>
      </c>
      <c r="K395" s="149"/>
      <c r="L395" s="12"/>
      <c r="M395" s="13">
        <v>0</v>
      </c>
      <c r="N395" s="170"/>
      <c r="O395" s="23"/>
      <c r="P395" s="12"/>
      <c r="Q395" s="13">
        <v>0</v>
      </c>
      <c r="R395" s="14"/>
      <c r="S395" s="84"/>
      <c r="T395" s="84"/>
      <c r="U395" s="192"/>
    </row>
    <row r="396" spans="1:21" ht="15.75" x14ac:dyDescent="0.25">
      <c r="A396" s="10"/>
      <c r="B396" s="176"/>
      <c r="C396" s="176"/>
      <c r="D396" s="176"/>
      <c r="E396" s="148"/>
      <c r="F396" s="186" t="str">
        <f t="shared" si="18"/>
        <v/>
      </c>
      <c r="G396" s="186" t="str">
        <f t="shared" si="19"/>
        <v/>
      </c>
      <c r="H396" s="187" t="str" cm="1">
        <f t="array" ref="H396">IF(LEN(E396)=0,"",SUM(IF(OR(E396={"SRO"}),1,E396),IF(F396="Yes",1,0),IF(G396="Yes",1,0)))</f>
        <v/>
      </c>
      <c r="I396" s="151"/>
      <c r="J396" s="87" t="str">
        <f t="shared" si="20"/>
        <v/>
      </c>
      <c r="K396" s="149"/>
      <c r="L396" s="12"/>
      <c r="M396" s="13">
        <v>0</v>
      </c>
      <c r="N396" s="170"/>
      <c r="O396" s="23"/>
      <c r="P396" s="12"/>
      <c r="Q396" s="13">
        <v>0</v>
      </c>
      <c r="R396" s="14"/>
      <c r="S396" s="84"/>
      <c r="T396" s="84"/>
      <c r="U396" s="192"/>
    </row>
    <row r="397" spans="1:21" ht="15.75" x14ac:dyDescent="0.25">
      <c r="A397" s="10"/>
      <c r="B397" s="176"/>
      <c r="C397" s="176"/>
      <c r="D397" s="176"/>
      <c r="E397" s="148"/>
      <c r="F397" s="186" t="str">
        <f t="shared" si="18"/>
        <v/>
      </c>
      <c r="G397" s="186" t="str">
        <f t="shared" si="19"/>
        <v/>
      </c>
      <c r="H397" s="187" t="str" cm="1">
        <f t="array" ref="H397">IF(LEN(E397)=0,"",SUM(IF(OR(E397={"SRO"}),1,E397),IF(F397="Yes",1,0),IF(G397="Yes",1,0)))</f>
        <v/>
      </c>
      <c r="I397" s="151"/>
      <c r="J397" s="87" t="str">
        <f t="shared" si="20"/>
        <v/>
      </c>
      <c r="K397" s="149"/>
      <c r="L397" s="12"/>
      <c r="M397" s="13">
        <v>0</v>
      </c>
      <c r="N397" s="170"/>
      <c r="O397" s="23"/>
      <c r="P397" s="12"/>
      <c r="Q397" s="13">
        <v>0</v>
      </c>
      <c r="R397" s="14"/>
      <c r="S397" s="84"/>
      <c r="T397" s="84"/>
      <c r="U397" s="192"/>
    </row>
    <row r="398" spans="1:21" ht="15.75" x14ac:dyDescent="0.25">
      <c r="A398" s="10"/>
      <c r="B398" s="176"/>
      <c r="C398" s="176"/>
      <c r="D398" s="176"/>
      <c r="E398" s="148"/>
      <c r="F398" s="186" t="str">
        <f t="shared" si="18"/>
        <v/>
      </c>
      <c r="G398" s="186" t="str">
        <f t="shared" si="19"/>
        <v/>
      </c>
      <c r="H398" s="187" t="str" cm="1">
        <f t="array" ref="H398">IF(LEN(E398)=0,"",SUM(IF(OR(E398={"SRO"}),1,E398),IF(F398="Yes",1,0),IF(G398="Yes",1,0)))</f>
        <v/>
      </c>
      <c r="I398" s="151"/>
      <c r="J398" s="87" t="str">
        <f t="shared" si="20"/>
        <v/>
      </c>
      <c r="K398" s="149"/>
      <c r="L398" s="12"/>
      <c r="M398" s="13">
        <v>0</v>
      </c>
      <c r="N398" s="170"/>
      <c r="O398" s="23"/>
      <c r="P398" s="12"/>
      <c r="Q398" s="13">
        <v>0</v>
      </c>
      <c r="R398" s="14"/>
      <c r="S398" s="84"/>
      <c r="T398" s="84"/>
      <c r="U398" s="192"/>
    </row>
    <row r="399" spans="1:21" ht="15.75" x14ac:dyDescent="0.25">
      <c r="A399" s="10"/>
      <c r="B399" s="176"/>
      <c r="C399" s="176"/>
      <c r="D399" s="176"/>
      <c r="E399" s="148"/>
      <c r="F399" s="186" t="str">
        <f t="shared" si="18"/>
        <v/>
      </c>
      <c r="G399" s="186" t="str">
        <f t="shared" si="19"/>
        <v/>
      </c>
      <c r="H399" s="187" t="str" cm="1">
        <f t="array" ref="H399">IF(LEN(E399)=0,"",SUM(IF(OR(E399={"SRO"}),1,E399),IF(F399="Yes",1,0),IF(G399="Yes",1,0)))</f>
        <v/>
      </c>
      <c r="I399" s="151"/>
      <c r="J399" s="87" t="str">
        <f t="shared" si="20"/>
        <v/>
      </c>
      <c r="K399" s="149"/>
      <c r="L399" s="12"/>
      <c r="M399" s="13">
        <v>0</v>
      </c>
      <c r="N399" s="170"/>
      <c r="O399" s="23"/>
      <c r="P399" s="12"/>
      <c r="Q399" s="13">
        <v>0</v>
      </c>
      <c r="R399" s="14"/>
      <c r="S399" s="84"/>
      <c r="T399" s="84"/>
      <c r="U399" s="192"/>
    </row>
    <row r="400" spans="1:21" ht="15.75" x14ac:dyDescent="0.25">
      <c r="A400" s="10"/>
      <c r="B400" s="176"/>
      <c r="C400" s="176"/>
      <c r="D400" s="176"/>
      <c r="E400" s="148"/>
      <c r="F400" s="186" t="str">
        <f t="shared" si="18"/>
        <v/>
      </c>
      <c r="G400" s="186" t="str">
        <f t="shared" si="19"/>
        <v/>
      </c>
      <c r="H400" s="187" t="str" cm="1">
        <f t="array" ref="H400">IF(LEN(E400)=0,"",SUM(IF(OR(E400={"SRO"}),1,E400),IF(F400="Yes",1,0),IF(G400="Yes",1,0)))</f>
        <v/>
      </c>
      <c r="I400" s="151"/>
      <c r="J400" s="87" t="str">
        <f t="shared" si="20"/>
        <v/>
      </c>
      <c r="K400" s="149"/>
      <c r="L400" s="12"/>
      <c r="M400" s="13">
        <v>0</v>
      </c>
      <c r="N400" s="170"/>
      <c r="O400" s="23"/>
      <c r="P400" s="12"/>
      <c r="Q400" s="13">
        <v>0</v>
      </c>
      <c r="R400" s="14"/>
      <c r="S400" s="84"/>
      <c r="T400" s="84"/>
      <c r="U400" s="192"/>
    </row>
    <row r="401" spans="1:21" ht="15.75" x14ac:dyDescent="0.25">
      <c r="A401" s="10"/>
      <c r="B401" s="176"/>
      <c r="C401" s="176"/>
      <c r="D401" s="176"/>
      <c r="E401" s="148"/>
      <c r="F401" s="186" t="str">
        <f t="shared" si="18"/>
        <v/>
      </c>
      <c r="G401" s="186" t="str">
        <f t="shared" si="19"/>
        <v/>
      </c>
      <c r="H401" s="187" t="str" cm="1">
        <f t="array" ref="H401">IF(LEN(E401)=0,"",SUM(IF(OR(E401={"SRO"}),1,E401),IF(F401="Yes",1,0),IF(G401="Yes",1,0)))</f>
        <v/>
      </c>
      <c r="I401" s="151"/>
      <c r="J401" s="87" t="str">
        <f t="shared" si="20"/>
        <v/>
      </c>
      <c r="K401" s="149"/>
      <c r="L401" s="12"/>
      <c r="M401" s="13">
        <v>0</v>
      </c>
      <c r="N401" s="170"/>
      <c r="O401" s="23"/>
      <c r="P401" s="12"/>
      <c r="Q401" s="13">
        <v>0</v>
      </c>
      <c r="R401" s="14"/>
      <c r="S401" s="84"/>
      <c r="T401" s="84"/>
      <c r="U401" s="192"/>
    </row>
    <row r="402" spans="1:21" ht="15.75" x14ac:dyDescent="0.25">
      <c r="A402" s="10"/>
      <c r="B402" s="176"/>
      <c r="C402" s="176"/>
      <c r="D402" s="176"/>
      <c r="E402" s="148"/>
      <c r="F402" s="186" t="str">
        <f t="shared" si="18"/>
        <v/>
      </c>
      <c r="G402" s="186" t="str">
        <f t="shared" si="19"/>
        <v/>
      </c>
      <c r="H402" s="187" t="str" cm="1">
        <f t="array" ref="H402">IF(LEN(E402)=0,"",SUM(IF(OR(E402={"SRO"}),1,E402),IF(F402="Yes",1,0),IF(G402="Yes",1,0)))</f>
        <v/>
      </c>
      <c r="I402" s="151"/>
      <c r="J402" s="87" t="str">
        <f t="shared" si="20"/>
        <v/>
      </c>
      <c r="K402" s="149"/>
      <c r="L402" s="12"/>
      <c r="M402" s="13">
        <v>0</v>
      </c>
      <c r="N402" s="170"/>
      <c r="O402" s="23"/>
      <c r="P402" s="12"/>
      <c r="Q402" s="13">
        <v>0</v>
      </c>
      <c r="R402" s="14"/>
      <c r="S402" s="84"/>
      <c r="T402" s="84"/>
      <c r="U402" s="192"/>
    </row>
    <row r="403" spans="1:21" ht="15.75" x14ac:dyDescent="0.25">
      <c r="A403" s="10"/>
      <c r="B403" s="176"/>
      <c r="C403" s="176"/>
      <c r="D403" s="176"/>
      <c r="E403" s="148"/>
      <c r="F403" s="186" t="str">
        <f t="shared" si="18"/>
        <v/>
      </c>
      <c r="G403" s="186" t="str">
        <f t="shared" si="19"/>
        <v/>
      </c>
      <c r="H403" s="187" t="str" cm="1">
        <f t="array" ref="H403">IF(LEN(E403)=0,"",SUM(IF(OR(E403={"SRO"}),1,E403),IF(F403="Yes",1,0),IF(G403="Yes",1,0)))</f>
        <v/>
      </c>
      <c r="I403" s="151"/>
      <c r="J403" s="87" t="str">
        <f t="shared" si="20"/>
        <v/>
      </c>
      <c r="K403" s="149"/>
      <c r="L403" s="12"/>
      <c r="M403" s="13">
        <v>0</v>
      </c>
      <c r="N403" s="170"/>
      <c r="O403" s="23"/>
      <c r="P403" s="12"/>
      <c r="Q403" s="13">
        <v>0</v>
      </c>
      <c r="R403" s="14"/>
      <c r="S403" s="84"/>
      <c r="T403" s="84"/>
      <c r="U403" s="192"/>
    </row>
    <row r="404" spans="1:21" ht="15.75" x14ac:dyDescent="0.25">
      <c r="A404" s="10"/>
      <c r="B404" s="176"/>
      <c r="C404" s="176"/>
      <c r="D404" s="176"/>
      <c r="E404" s="148"/>
      <c r="F404" s="186" t="str">
        <f t="shared" si="18"/>
        <v/>
      </c>
      <c r="G404" s="186" t="str">
        <f t="shared" si="19"/>
        <v/>
      </c>
      <c r="H404" s="187" t="str" cm="1">
        <f t="array" ref="H404">IF(LEN(E404)=0,"",SUM(IF(OR(E404={"SRO"}),1,E404),IF(F404="Yes",1,0),IF(G404="Yes",1,0)))</f>
        <v/>
      </c>
      <c r="I404" s="151"/>
      <c r="J404" s="87" t="str">
        <f t="shared" si="20"/>
        <v/>
      </c>
      <c r="K404" s="149"/>
      <c r="L404" s="12"/>
      <c r="M404" s="13">
        <v>0</v>
      </c>
      <c r="N404" s="170"/>
      <c r="O404" s="23"/>
      <c r="P404" s="12"/>
      <c r="Q404" s="13">
        <v>0</v>
      </c>
      <c r="R404" s="14"/>
      <c r="S404" s="84"/>
      <c r="T404" s="84"/>
      <c r="U404" s="192"/>
    </row>
    <row r="405" spans="1:21" ht="15.75" x14ac:dyDescent="0.25">
      <c r="A405" s="10"/>
      <c r="B405" s="176"/>
      <c r="C405" s="176"/>
      <c r="D405" s="176"/>
      <c r="E405" s="148"/>
      <c r="F405" s="186" t="str">
        <f t="shared" si="18"/>
        <v/>
      </c>
      <c r="G405" s="186" t="str">
        <f t="shared" si="19"/>
        <v/>
      </c>
      <c r="H405" s="187" t="str" cm="1">
        <f t="array" ref="H405">IF(LEN(E405)=0,"",SUM(IF(OR(E405={"SRO"}),1,E405),IF(F405="Yes",1,0),IF(G405="Yes",1,0)))</f>
        <v/>
      </c>
      <c r="I405" s="151"/>
      <c r="J405" s="87" t="str">
        <f t="shared" si="20"/>
        <v/>
      </c>
      <c r="K405" s="149"/>
      <c r="L405" s="12"/>
      <c r="M405" s="13">
        <v>0</v>
      </c>
      <c r="N405" s="170"/>
      <c r="O405" s="23"/>
      <c r="P405" s="12"/>
      <c r="Q405" s="13">
        <v>0</v>
      </c>
      <c r="R405" s="14"/>
      <c r="S405" s="84"/>
      <c r="T405" s="84"/>
      <c r="U405" s="192"/>
    </row>
    <row r="406" spans="1:21" ht="15.75" x14ac:dyDescent="0.25">
      <c r="A406" s="10"/>
      <c r="B406" s="176"/>
      <c r="C406" s="176"/>
      <c r="D406" s="176"/>
      <c r="E406" s="148"/>
      <c r="F406" s="186" t="str">
        <f t="shared" si="18"/>
        <v/>
      </c>
      <c r="G406" s="186" t="str">
        <f t="shared" si="19"/>
        <v/>
      </c>
      <c r="H406" s="187" t="str" cm="1">
        <f t="array" ref="H406">IF(LEN(E406)=0,"",SUM(IF(OR(E406={"SRO"}),1,E406),IF(F406="Yes",1,0),IF(G406="Yes",1,0)))</f>
        <v/>
      </c>
      <c r="I406" s="151"/>
      <c r="J406" s="87" t="str">
        <f t="shared" si="20"/>
        <v/>
      </c>
      <c r="K406" s="149"/>
      <c r="L406" s="12"/>
      <c r="M406" s="13">
        <v>0</v>
      </c>
      <c r="N406" s="170"/>
      <c r="O406" s="23"/>
      <c r="P406" s="12"/>
      <c r="Q406" s="13">
        <v>0</v>
      </c>
      <c r="R406" s="14"/>
      <c r="S406" s="84"/>
      <c r="T406" s="84"/>
      <c r="U406" s="192"/>
    </row>
    <row r="407" spans="1:21" ht="15.75" x14ac:dyDescent="0.25">
      <c r="A407" s="10"/>
      <c r="B407" s="176"/>
      <c r="C407" s="176"/>
      <c r="D407" s="176"/>
      <c r="E407" s="148"/>
      <c r="F407" s="186" t="str">
        <f t="shared" si="18"/>
        <v/>
      </c>
      <c r="G407" s="186" t="str">
        <f t="shared" si="19"/>
        <v/>
      </c>
      <c r="H407" s="187" t="str" cm="1">
        <f t="array" ref="H407">IF(LEN(E407)=0,"",SUM(IF(OR(E407={"SRO"}),1,E407),IF(F407="Yes",1,0),IF(G407="Yes",1,0)))</f>
        <v/>
      </c>
      <c r="I407" s="151"/>
      <c r="J407" s="87" t="str">
        <f t="shared" si="20"/>
        <v/>
      </c>
      <c r="K407" s="149"/>
      <c r="L407" s="12"/>
      <c r="M407" s="13">
        <v>0</v>
      </c>
      <c r="N407" s="170"/>
      <c r="O407" s="23"/>
      <c r="P407" s="12"/>
      <c r="Q407" s="13">
        <v>0</v>
      </c>
      <c r="R407" s="14"/>
      <c r="S407" s="84"/>
      <c r="T407" s="84"/>
      <c r="U407" s="192"/>
    </row>
    <row r="408" spans="1:21" ht="15.75" x14ac:dyDescent="0.25">
      <c r="A408" s="10"/>
      <c r="B408" s="176"/>
      <c r="C408" s="176"/>
      <c r="D408" s="176"/>
      <c r="E408" s="148"/>
      <c r="F408" s="186" t="str">
        <f t="shared" si="18"/>
        <v/>
      </c>
      <c r="G408" s="186" t="str">
        <f t="shared" si="19"/>
        <v/>
      </c>
      <c r="H408" s="187" t="str" cm="1">
        <f t="array" ref="H408">IF(LEN(E408)=0,"",SUM(IF(OR(E408={"SRO"}),1,E408),IF(F408="Yes",1,0),IF(G408="Yes",1,0)))</f>
        <v/>
      </c>
      <c r="I408" s="151"/>
      <c r="J408" s="87" t="str">
        <f t="shared" si="20"/>
        <v/>
      </c>
      <c r="K408" s="149"/>
      <c r="L408" s="12"/>
      <c r="M408" s="13">
        <v>0</v>
      </c>
      <c r="N408" s="170"/>
      <c r="O408" s="23"/>
      <c r="P408" s="12"/>
      <c r="Q408" s="13">
        <v>0</v>
      </c>
      <c r="R408" s="14"/>
      <c r="S408" s="84"/>
      <c r="T408" s="84"/>
      <c r="U408" s="192"/>
    </row>
    <row r="409" spans="1:21" ht="15.75" x14ac:dyDescent="0.25">
      <c r="A409" s="10"/>
      <c r="B409" s="176"/>
      <c r="C409" s="176"/>
      <c r="D409" s="176"/>
      <c r="E409" s="148"/>
      <c r="F409" s="186" t="str">
        <f t="shared" si="18"/>
        <v/>
      </c>
      <c r="G409" s="186" t="str">
        <f t="shared" si="19"/>
        <v/>
      </c>
      <c r="H409" s="187" t="str" cm="1">
        <f t="array" ref="H409">IF(LEN(E409)=0,"",SUM(IF(OR(E409={"SRO"}),1,E409),IF(F409="Yes",1,0),IF(G409="Yes",1,0)))</f>
        <v/>
      </c>
      <c r="I409" s="151"/>
      <c r="J409" s="87" t="str">
        <f t="shared" si="20"/>
        <v/>
      </c>
      <c r="K409" s="149"/>
      <c r="L409" s="12"/>
      <c r="M409" s="13">
        <v>0</v>
      </c>
      <c r="N409" s="170"/>
      <c r="O409" s="23"/>
      <c r="P409" s="12"/>
      <c r="Q409" s="13">
        <v>0</v>
      </c>
      <c r="R409" s="14"/>
      <c r="S409" s="84"/>
      <c r="T409" s="84"/>
      <c r="U409" s="192"/>
    </row>
    <row r="410" spans="1:21" ht="15.75" x14ac:dyDescent="0.25">
      <c r="A410" s="10"/>
      <c r="B410" s="176"/>
      <c r="C410" s="176"/>
      <c r="D410" s="176"/>
      <c r="E410" s="148"/>
      <c r="F410" s="186" t="str">
        <f t="shared" si="18"/>
        <v/>
      </c>
      <c r="G410" s="186" t="str">
        <f t="shared" si="19"/>
        <v/>
      </c>
      <c r="H410" s="187" t="str" cm="1">
        <f t="array" ref="H410">IF(LEN(E410)=0,"",SUM(IF(OR(E410={"SRO"}),1,E410),IF(F410="Yes",1,0),IF(G410="Yes",1,0)))</f>
        <v/>
      </c>
      <c r="I410" s="151"/>
      <c r="J410" s="87" t="str">
        <f t="shared" si="20"/>
        <v/>
      </c>
      <c r="K410" s="149"/>
      <c r="L410" s="12"/>
      <c r="M410" s="13">
        <v>0</v>
      </c>
      <c r="N410" s="170"/>
      <c r="O410" s="23"/>
      <c r="P410" s="12"/>
      <c r="Q410" s="13">
        <v>0</v>
      </c>
      <c r="R410" s="14"/>
      <c r="S410" s="84"/>
      <c r="T410" s="84"/>
      <c r="U410" s="192"/>
    </row>
    <row r="411" spans="1:21" ht="15.75" x14ac:dyDescent="0.25">
      <c r="A411" s="10"/>
      <c r="B411" s="176"/>
      <c r="C411" s="176"/>
      <c r="D411" s="176"/>
      <c r="E411" s="148"/>
      <c r="F411" s="186" t="str">
        <f t="shared" si="18"/>
        <v/>
      </c>
      <c r="G411" s="186" t="str">
        <f t="shared" si="19"/>
        <v/>
      </c>
      <c r="H411" s="187" t="str" cm="1">
        <f t="array" ref="H411">IF(LEN(E411)=0,"",SUM(IF(OR(E411={"SRO"}),1,E411),IF(F411="Yes",1,0),IF(G411="Yes",1,0)))</f>
        <v/>
      </c>
      <c r="I411" s="151"/>
      <c r="J411" s="87" t="str">
        <f t="shared" si="20"/>
        <v/>
      </c>
      <c r="K411" s="149"/>
      <c r="L411" s="12"/>
      <c r="M411" s="13">
        <v>0</v>
      </c>
      <c r="N411" s="170"/>
      <c r="O411" s="23"/>
      <c r="P411" s="12"/>
      <c r="Q411" s="13">
        <v>0</v>
      </c>
      <c r="R411" s="14"/>
      <c r="S411" s="84"/>
      <c r="T411" s="84"/>
      <c r="U411" s="192"/>
    </row>
    <row r="412" spans="1:21" ht="15.75" x14ac:dyDescent="0.25">
      <c r="A412" s="10"/>
      <c r="B412" s="176"/>
      <c r="C412" s="176"/>
      <c r="D412" s="176"/>
      <c r="E412" s="148"/>
      <c r="F412" s="186" t="str">
        <f t="shared" si="18"/>
        <v/>
      </c>
      <c r="G412" s="186" t="str">
        <f t="shared" si="19"/>
        <v/>
      </c>
      <c r="H412" s="187" t="str" cm="1">
        <f t="array" ref="H412">IF(LEN(E412)=0,"",SUM(IF(OR(E412={"SRO"}),1,E412),IF(F412="Yes",1,0),IF(G412="Yes",1,0)))</f>
        <v/>
      </c>
      <c r="I412" s="151"/>
      <c r="J412" s="87" t="str">
        <f t="shared" si="20"/>
        <v/>
      </c>
      <c r="K412" s="149"/>
      <c r="L412" s="12"/>
      <c r="M412" s="13">
        <v>0</v>
      </c>
      <c r="N412" s="170"/>
      <c r="O412" s="23"/>
      <c r="P412" s="12"/>
      <c r="Q412" s="13">
        <v>0</v>
      </c>
      <c r="R412" s="14"/>
      <c r="S412" s="84"/>
      <c r="T412" s="84"/>
      <c r="U412" s="192"/>
    </row>
    <row r="413" spans="1:21" ht="15.75" x14ac:dyDescent="0.25">
      <c r="A413" s="10"/>
      <c r="B413" s="176"/>
      <c r="C413" s="176"/>
      <c r="D413" s="176"/>
      <c r="E413" s="148"/>
      <c r="F413" s="186" t="str">
        <f t="shared" si="18"/>
        <v/>
      </c>
      <c r="G413" s="186" t="str">
        <f t="shared" si="19"/>
        <v/>
      </c>
      <c r="H413" s="187" t="str" cm="1">
        <f t="array" ref="H413">IF(LEN(E413)=0,"",SUM(IF(OR(E413={"SRO"}),1,E413),IF(F413="Yes",1,0),IF(G413="Yes",1,0)))</f>
        <v/>
      </c>
      <c r="I413" s="151"/>
      <c r="J413" s="87" t="str">
        <f t="shared" si="20"/>
        <v/>
      </c>
      <c r="K413" s="149"/>
      <c r="L413" s="12"/>
      <c r="M413" s="13">
        <v>0</v>
      </c>
      <c r="N413" s="170"/>
      <c r="O413" s="23"/>
      <c r="P413" s="12"/>
      <c r="Q413" s="13">
        <v>0</v>
      </c>
      <c r="R413" s="14"/>
      <c r="S413" s="84"/>
      <c r="T413" s="84"/>
      <c r="U413" s="192"/>
    </row>
    <row r="414" spans="1:21" ht="15.75" x14ac:dyDescent="0.25">
      <c r="A414" s="10"/>
      <c r="B414" s="176"/>
      <c r="C414" s="176"/>
      <c r="D414" s="176"/>
      <c r="E414" s="148"/>
      <c r="F414" s="186" t="str">
        <f t="shared" si="18"/>
        <v/>
      </c>
      <c r="G414" s="186" t="str">
        <f t="shared" si="19"/>
        <v/>
      </c>
      <c r="H414" s="187" t="str" cm="1">
        <f t="array" ref="H414">IF(LEN(E414)=0,"",SUM(IF(OR(E414={"SRO"}),1,E414),IF(F414="Yes",1,0),IF(G414="Yes",1,0)))</f>
        <v/>
      </c>
      <c r="I414" s="151"/>
      <c r="J414" s="87" t="str">
        <f t="shared" si="20"/>
        <v/>
      </c>
      <c r="K414" s="149"/>
      <c r="L414" s="12"/>
      <c r="M414" s="13">
        <v>0</v>
      </c>
      <c r="N414" s="170"/>
      <c r="O414" s="23"/>
      <c r="P414" s="12"/>
      <c r="Q414" s="13">
        <v>0</v>
      </c>
      <c r="R414" s="14"/>
      <c r="S414" s="84"/>
      <c r="T414" s="84"/>
      <c r="U414" s="192"/>
    </row>
    <row r="415" spans="1:21" ht="15.75" x14ac:dyDescent="0.25">
      <c r="A415" s="10"/>
      <c r="B415" s="176"/>
      <c r="C415" s="176"/>
      <c r="D415" s="176"/>
      <c r="E415" s="148"/>
      <c r="F415" s="186" t="str">
        <f t="shared" si="18"/>
        <v/>
      </c>
      <c r="G415" s="186" t="str">
        <f t="shared" si="19"/>
        <v/>
      </c>
      <c r="H415" s="187" t="str" cm="1">
        <f t="array" ref="H415">IF(LEN(E415)=0,"",SUM(IF(OR(E415={"SRO"}),1,E415),IF(F415="Yes",1,0),IF(G415="Yes",1,0)))</f>
        <v/>
      </c>
      <c r="I415" s="151"/>
      <c r="J415" s="87" t="str">
        <f t="shared" si="20"/>
        <v/>
      </c>
      <c r="K415" s="149"/>
      <c r="L415" s="12"/>
      <c r="M415" s="13">
        <v>0</v>
      </c>
      <c r="N415" s="170"/>
      <c r="O415" s="23"/>
      <c r="P415" s="12"/>
      <c r="Q415" s="13">
        <v>0</v>
      </c>
      <c r="R415" s="14"/>
      <c r="S415" s="84"/>
      <c r="T415" s="84"/>
      <c r="U415" s="192"/>
    </row>
    <row r="416" spans="1:21" ht="15.75" x14ac:dyDescent="0.25">
      <c r="A416" s="10"/>
      <c r="B416" s="176"/>
      <c r="C416" s="176"/>
      <c r="D416" s="176"/>
      <c r="E416" s="148"/>
      <c r="F416" s="186" t="str">
        <f t="shared" si="18"/>
        <v/>
      </c>
      <c r="G416" s="186" t="str">
        <f t="shared" si="19"/>
        <v/>
      </c>
      <c r="H416" s="187" t="str" cm="1">
        <f t="array" ref="H416">IF(LEN(E416)=0,"",SUM(IF(OR(E416={"SRO"}),1,E416),IF(F416="Yes",1,0),IF(G416="Yes",1,0)))</f>
        <v/>
      </c>
      <c r="I416" s="151"/>
      <c r="J416" s="87" t="str">
        <f t="shared" si="20"/>
        <v/>
      </c>
      <c r="K416" s="149"/>
      <c r="L416" s="12"/>
      <c r="M416" s="13">
        <v>0</v>
      </c>
      <c r="N416" s="170"/>
      <c r="O416" s="23"/>
      <c r="P416" s="12"/>
      <c r="Q416" s="13">
        <v>0</v>
      </c>
      <c r="R416" s="14"/>
      <c r="S416" s="84"/>
      <c r="T416" s="84"/>
      <c r="U416" s="192"/>
    </row>
    <row r="417" spans="1:21" ht="15.75" x14ac:dyDescent="0.25">
      <c r="A417" s="10"/>
      <c r="B417" s="176"/>
      <c r="C417" s="176"/>
      <c r="D417" s="176"/>
      <c r="E417" s="148"/>
      <c r="F417" s="186" t="str">
        <f t="shared" si="18"/>
        <v/>
      </c>
      <c r="G417" s="186" t="str">
        <f t="shared" si="19"/>
        <v/>
      </c>
      <c r="H417" s="187" t="str" cm="1">
        <f t="array" ref="H417">IF(LEN(E417)=0,"",SUM(IF(OR(E417={"SRO"}),1,E417),IF(F417="Yes",1,0),IF(G417="Yes",1,0)))</f>
        <v/>
      </c>
      <c r="I417" s="151"/>
      <c r="J417" s="87" t="str">
        <f t="shared" si="20"/>
        <v/>
      </c>
      <c r="K417" s="149"/>
      <c r="L417" s="12"/>
      <c r="M417" s="13">
        <v>0</v>
      </c>
      <c r="N417" s="170"/>
      <c r="O417" s="23"/>
      <c r="P417" s="12"/>
      <c r="Q417" s="13">
        <v>0</v>
      </c>
      <c r="R417" s="14"/>
      <c r="S417" s="84"/>
      <c r="T417" s="84"/>
      <c r="U417" s="192"/>
    </row>
    <row r="418" spans="1:21" ht="15.75" x14ac:dyDescent="0.25">
      <c r="A418" s="10"/>
      <c r="B418" s="176"/>
      <c r="C418" s="176"/>
      <c r="D418" s="176"/>
      <c r="E418" s="148"/>
      <c r="F418" s="186" t="str">
        <f t="shared" si="18"/>
        <v/>
      </c>
      <c r="G418" s="186" t="str">
        <f t="shared" si="19"/>
        <v/>
      </c>
      <c r="H418" s="187" t="str" cm="1">
        <f t="array" ref="H418">IF(LEN(E418)=0,"",SUM(IF(OR(E418={"SRO"}),1,E418),IF(F418="Yes",1,0),IF(G418="Yes",1,0)))</f>
        <v/>
      </c>
      <c r="I418" s="151"/>
      <c r="J418" s="87" t="str">
        <f t="shared" si="20"/>
        <v/>
      </c>
      <c r="K418" s="149"/>
      <c r="L418" s="12"/>
      <c r="M418" s="13">
        <v>0</v>
      </c>
      <c r="N418" s="170"/>
      <c r="O418" s="23"/>
      <c r="P418" s="12"/>
      <c r="Q418" s="13">
        <v>0</v>
      </c>
      <c r="R418" s="14"/>
      <c r="S418" s="84"/>
      <c r="T418" s="84"/>
      <c r="U418" s="192"/>
    </row>
    <row r="419" spans="1:21" ht="15.75" x14ac:dyDescent="0.25">
      <c r="A419" s="10"/>
      <c r="B419" s="176"/>
      <c r="C419" s="176"/>
      <c r="D419" s="176"/>
      <c r="E419" s="148"/>
      <c r="F419" s="186" t="str">
        <f t="shared" si="18"/>
        <v/>
      </c>
      <c r="G419" s="186" t="str">
        <f t="shared" si="19"/>
        <v/>
      </c>
      <c r="H419" s="187" t="str" cm="1">
        <f t="array" ref="H419">IF(LEN(E419)=0,"",SUM(IF(OR(E419={"SRO"}),1,E419),IF(F419="Yes",1,0),IF(G419="Yes",1,0)))</f>
        <v/>
      </c>
      <c r="I419" s="151"/>
      <c r="J419" s="87" t="str">
        <f t="shared" si="20"/>
        <v/>
      </c>
      <c r="K419" s="149"/>
      <c r="L419" s="12"/>
      <c r="M419" s="13">
        <v>0</v>
      </c>
      <c r="N419" s="170"/>
      <c r="O419" s="23"/>
      <c r="P419" s="12"/>
      <c r="Q419" s="13">
        <v>0</v>
      </c>
      <c r="R419" s="14"/>
      <c r="S419" s="84"/>
      <c r="T419" s="84"/>
      <c r="U419" s="192"/>
    </row>
    <row r="420" spans="1:21" ht="15.75" x14ac:dyDescent="0.25">
      <c r="A420" s="10"/>
      <c r="B420" s="176"/>
      <c r="C420" s="176"/>
      <c r="D420" s="176"/>
      <c r="E420" s="148"/>
      <c r="F420" s="186" t="str">
        <f t="shared" si="18"/>
        <v/>
      </c>
      <c r="G420" s="186" t="str">
        <f t="shared" si="19"/>
        <v/>
      </c>
      <c r="H420" s="187" t="str" cm="1">
        <f t="array" ref="H420">IF(LEN(E420)=0,"",SUM(IF(OR(E420={"SRO"}),1,E420),IF(F420="Yes",1,0),IF(G420="Yes",1,0)))</f>
        <v/>
      </c>
      <c r="I420" s="151"/>
      <c r="J420" s="87" t="str">
        <f t="shared" si="20"/>
        <v/>
      </c>
      <c r="K420" s="149"/>
      <c r="L420" s="12"/>
      <c r="M420" s="13">
        <v>0</v>
      </c>
      <c r="N420" s="170"/>
      <c r="O420" s="23"/>
      <c r="P420" s="12"/>
      <c r="Q420" s="13">
        <v>0</v>
      </c>
      <c r="R420" s="14"/>
      <c r="S420" s="84"/>
      <c r="T420" s="84"/>
      <c r="U420" s="192"/>
    </row>
    <row r="421" spans="1:21" ht="15.75" x14ac:dyDescent="0.25">
      <c r="A421" s="10"/>
      <c r="B421" s="176"/>
      <c r="C421" s="176"/>
      <c r="D421" s="176"/>
      <c r="E421" s="148"/>
      <c r="F421" s="186" t="str">
        <f t="shared" si="18"/>
        <v/>
      </c>
      <c r="G421" s="186" t="str">
        <f t="shared" si="19"/>
        <v/>
      </c>
      <c r="H421" s="187" t="str" cm="1">
        <f t="array" ref="H421">IF(LEN(E421)=0,"",SUM(IF(OR(E421={"SRO"}),1,E421),IF(F421="Yes",1,0),IF(G421="Yes",1,0)))</f>
        <v/>
      </c>
      <c r="I421" s="151"/>
      <c r="J421" s="87" t="str">
        <f t="shared" si="20"/>
        <v/>
      </c>
      <c r="K421" s="149"/>
      <c r="L421" s="12"/>
      <c r="M421" s="13">
        <v>0</v>
      </c>
      <c r="N421" s="170"/>
      <c r="O421" s="23"/>
      <c r="P421" s="12"/>
      <c r="Q421" s="13">
        <v>0</v>
      </c>
      <c r="R421" s="14"/>
      <c r="S421" s="84"/>
      <c r="T421" s="84"/>
      <c r="U421" s="192"/>
    </row>
    <row r="422" spans="1:21" ht="15.75" x14ac:dyDescent="0.25">
      <c r="A422" s="10"/>
      <c r="B422" s="176"/>
      <c r="C422" s="176"/>
      <c r="D422" s="176"/>
      <c r="E422" s="148"/>
      <c r="F422" s="186" t="str">
        <f t="shared" si="18"/>
        <v/>
      </c>
      <c r="G422" s="186" t="str">
        <f t="shared" si="19"/>
        <v/>
      </c>
      <c r="H422" s="187" t="str" cm="1">
        <f t="array" ref="H422">IF(LEN(E422)=0,"",SUM(IF(OR(E422={"SRO"}),1,E422),IF(F422="Yes",1,0),IF(G422="Yes",1,0)))</f>
        <v/>
      </c>
      <c r="I422" s="151"/>
      <c r="J422" s="87" t="str">
        <f t="shared" si="20"/>
        <v/>
      </c>
      <c r="K422" s="149"/>
      <c r="L422" s="12"/>
      <c r="M422" s="13">
        <v>0</v>
      </c>
      <c r="N422" s="170"/>
      <c r="O422" s="23"/>
      <c r="P422" s="12"/>
      <c r="Q422" s="13">
        <v>0</v>
      </c>
      <c r="R422" s="14"/>
      <c r="S422" s="84"/>
      <c r="T422" s="84"/>
      <c r="U422" s="192"/>
    </row>
    <row r="423" spans="1:21" ht="15.75" x14ac:dyDescent="0.25">
      <c r="A423" s="10"/>
      <c r="B423" s="176"/>
      <c r="C423" s="176"/>
      <c r="D423" s="176"/>
      <c r="E423" s="148"/>
      <c r="F423" s="186" t="str">
        <f t="shared" si="18"/>
        <v/>
      </c>
      <c r="G423" s="186" t="str">
        <f t="shared" si="19"/>
        <v/>
      </c>
      <c r="H423" s="187" t="str" cm="1">
        <f t="array" ref="H423">IF(LEN(E423)=0,"",SUM(IF(OR(E423={"SRO"}),1,E423),IF(F423="Yes",1,0),IF(G423="Yes",1,0)))</f>
        <v/>
      </c>
      <c r="I423" s="151"/>
      <c r="J423" s="87" t="str">
        <f t="shared" si="20"/>
        <v/>
      </c>
      <c r="K423" s="149"/>
      <c r="L423" s="12"/>
      <c r="M423" s="13">
        <v>0</v>
      </c>
      <c r="N423" s="170"/>
      <c r="O423" s="23"/>
      <c r="P423" s="12"/>
      <c r="Q423" s="13">
        <v>0</v>
      </c>
      <c r="R423" s="14"/>
      <c r="S423" s="84"/>
      <c r="T423" s="84"/>
      <c r="U423" s="192"/>
    </row>
    <row r="424" spans="1:21" ht="15.75" x14ac:dyDescent="0.25">
      <c r="A424" s="10"/>
      <c r="B424" s="176"/>
      <c r="C424" s="176"/>
      <c r="D424" s="176"/>
      <c r="E424" s="148"/>
      <c r="F424" s="186" t="str">
        <f t="shared" si="18"/>
        <v/>
      </c>
      <c r="G424" s="186" t="str">
        <f t="shared" si="19"/>
        <v/>
      </c>
      <c r="H424" s="187" t="str" cm="1">
        <f t="array" ref="H424">IF(LEN(E424)=0,"",SUM(IF(OR(E424={"SRO"}),1,E424),IF(F424="Yes",1,0),IF(G424="Yes",1,0)))</f>
        <v/>
      </c>
      <c r="I424" s="151"/>
      <c r="J424" s="87" t="str">
        <f t="shared" si="20"/>
        <v/>
      </c>
      <c r="K424" s="149"/>
      <c r="L424" s="12"/>
      <c r="M424" s="13">
        <v>0</v>
      </c>
      <c r="N424" s="170"/>
      <c r="O424" s="23"/>
      <c r="P424" s="12"/>
      <c r="Q424" s="13">
        <v>0</v>
      </c>
      <c r="R424" s="14"/>
      <c r="S424" s="84"/>
      <c r="T424" s="84"/>
      <c r="U424" s="192"/>
    </row>
    <row r="425" spans="1:21" ht="15.75" x14ac:dyDescent="0.25">
      <c r="A425" s="10"/>
      <c r="B425" s="176"/>
      <c r="C425" s="176"/>
      <c r="D425" s="176"/>
      <c r="E425" s="148"/>
      <c r="F425" s="186" t="str">
        <f t="shared" si="18"/>
        <v/>
      </c>
      <c r="G425" s="186" t="str">
        <f t="shared" si="19"/>
        <v/>
      </c>
      <c r="H425" s="187" t="str" cm="1">
        <f t="array" ref="H425">IF(LEN(E425)=0,"",SUM(IF(OR(E425={"SRO"}),1,E425),IF(F425="Yes",1,0),IF(G425="Yes",1,0)))</f>
        <v/>
      </c>
      <c r="I425" s="151"/>
      <c r="J425" s="87" t="str">
        <f t="shared" si="20"/>
        <v/>
      </c>
      <c r="K425" s="149"/>
      <c r="L425" s="12"/>
      <c r="M425" s="13">
        <v>0</v>
      </c>
      <c r="N425" s="170"/>
      <c r="O425" s="23"/>
      <c r="P425" s="12"/>
      <c r="Q425" s="13">
        <v>0</v>
      </c>
      <c r="R425" s="14"/>
      <c r="S425" s="84"/>
      <c r="T425" s="84"/>
      <c r="U425" s="192"/>
    </row>
    <row r="426" spans="1:21" ht="15.75" x14ac:dyDescent="0.25">
      <c r="A426" s="10"/>
      <c r="B426" s="176"/>
      <c r="C426" s="176"/>
      <c r="D426" s="176"/>
      <c r="E426" s="148"/>
      <c r="F426" s="186" t="str">
        <f t="shared" si="18"/>
        <v/>
      </c>
      <c r="G426" s="186" t="str">
        <f t="shared" si="19"/>
        <v/>
      </c>
      <c r="H426" s="187" t="str" cm="1">
        <f t="array" ref="H426">IF(LEN(E426)=0,"",SUM(IF(OR(E426={"SRO"}),1,E426),IF(F426="Yes",1,0),IF(G426="Yes",1,0)))</f>
        <v/>
      </c>
      <c r="I426" s="151"/>
      <c r="J426" s="87" t="str">
        <f t="shared" si="20"/>
        <v/>
      </c>
      <c r="K426" s="149"/>
      <c r="L426" s="12"/>
      <c r="M426" s="13">
        <v>0</v>
      </c>
      <c r="N426" s="170"/>
      <c r="O426" s="23"/>
      <c r="P426" s="12"/>
      <c r="Q426" s="13">
        <v>0</v>
      </c>
      <c r="R426" s="14"/>
      <c r="S426" s="84"/>
      <c r="T426" s="84"/>
      <c r="U426" s="192"/>
    </row>
    <row r="427" spans="1:21" ht="15.75" x14ac:dyDescent="0.25">
      <c r="A427" s="10"/>
      <c r="B427" s="176"/>
      <c r="C427" s="176"/>
      <c r="D427" s="176"/>
      <c r="E427" s="148"/>
      <c r="F427" s="186" t="str">
        <f t="shared" si="18"/>
        <v/>
      </c>
      <c r="G427" s="186" t="str">
        <f t="shared" si="19"/>
        <v/>
      </c>
      <c r="H427" s="187" t="str" cm="1">
        <f t="array" ref="H427">IF(LEN(E427)=0,"",SUM(IF(OR(E427={"SRO"}),1,E427),IF(F427="Yes",1,0),IF(G427="Yes",1,0)))</f>
        <v/>
      </c>
      <c r="I427" s="151"/>
      <c r="J427" s="87" t="str">
        <f t="shared" si="20"/>
        <v/>
      </c>
      <c r="K427" s="149"/>
      <c r="L427" s="12"/>
      <c r="M427" s="13">
        <v>0</v>
      </c>
      <c r="N427" s="170"/>
      <c r="O427" s="23"/>
      <c r="P427" s="12"/>
      <c r="Q427" s="13">
        <v>0</v>
      </c>
      <c r="R427" s="14"/>
      <c r="S427" s="84"/>
      <c r="T427" s="84"/>
      <c r="U427" s="192"/>
    </row>
    <row r="428" spans="1:21" ht="15.75" x14ac:dyDescent="0.25">
      <c r="A428" s="10"/>
      <c r="B428" s="176"/>
      <c r="C428" s="176"/>
      <c r="D428" s="176"/>
      <c r="E428" s="148"/>
      <c r="F428" s="186" t="str">
        <f t="shared" si="18"/>
        <v/>
      </c>
      <c r="G428" s="186" t="str">
        <f t="shared" si="19"/>
        <v/>
      </c>
      <c r="H428" s="187" t="str" cm="1">
        <f t="array" ref="H428">IF(LEN(E428)=0,"",SUM(IF(OR(E428={"SRO"}),1,E428),IF(F428="Yes",1,0),IF(G428="Yes",1,0)))</f>
        <v/>
      </c>
      <c r="I428" s="151"/>
      <c r="J428" s="87" t="str">
        <f t="shared" si="20"/>
        <v/>
      </c>
      <c r="K428" s="149"/>
      <c r="L428" s="12"/>
      <c r="M428" s="13">
        <v>0</v>
      </c>
      <c r="N428" s="170"/>
      <c r="O428" s="23"/>
      <c r="P428" s="12"/>
      <c r="Q428" s="13">
        <v>0</v>
      </c>
      <c r="R428" s="14"/>
      <c r="S428" s="84"/>
      <c r="T428" s="84"/>
      <c r="U428" s="192"/>
    </row>
    <row r="429" spans="1:21" ht="15.75" x14ac:dyDescent="0.25">
      <c r="A429" s="10"/>
      <c r="B429" s="176"/>
      <c r="C429" s="176"/>
      <c r="D429" s="176"/>
      <c r="E429" s="148"/>
      <c r="F429" s="186" t="str">
        <f t="shared" si="18"/>
        <v/>
      </c>
      <c r="G429" s="186" t="str">
        <f t="shared" si="19"/>
        <v/>
      </c>
      <c r="H429" s="187" t="str" cm="1">
        <f t="array" ref="H429">IF(LEN(E429)=0,"",SUM(IF(OR(E429={"SRO"}),1,E429),IF(F429="Yes",1,0),IF(G429="Yes",1,0)))</f>
        <v/>
      </c>
      <c r="I429" s="151"/>
      <c r="J429" s="87" t="str">
        <f t="shared" si="20"/>
        <v/>
      </c>
      <c r="K429" s="149"/>
      <c r="L429" s="12"/>
      <c r="M429" s="13">
        <v>0</v>
      </c>
      <c r="N429" s="170"/>
      <c r="O429" s="23"/>
      <c r="P429" s="12"/>
      <c r="Q429" s="13">
        <v>0</v>
      </c>
      <c r="R429" s="14"/>
      <c r="S429" s="84"/>
      <c r="T429" s="84"/>
      <c r="U429" s="192"/>
    </row>
    <row r="430" spans="1:21" ht="15.75" x14ac:dyDescent="0.25">
      <c r="A430" s="10"/>
      <c r="B430" s="176"/>
      <c r="C430" s="176"/>
      <c r="D430" s="176"/>
      <c r="E430" s="148"/>
      <c r="F430" s="186" t="str">
        <f t="shared" si="18"/>
        <v/>
      </c>
      <c r="G430" s="186" t="str">
        <f t="shared" si="19"/>
        <v/>
      </c>
      <c r="H430" s="187" t="str" cm="1">
        <f t="array" ref="H430">IF(LEN(E430)=0,"",SUM(IF(OR(E430={"SRO"}),1,E430),IF(F430="Yes",1,0),IF(G430="Yes",1,0)))</f>
        <v/>
      </c>
      <c r="I430" s="151"/>
      <c r="J430" s="87" t="str">
        <f t="shared" si="20"/>
        <v/>
      </c>
      <c r="K430" s="149"/>
      <c r="L430" s="12"/>
      <c r="M430" s="13">
        <v>0</v>
      </c>
      <c r="N430" s="170"/>
      <c r="O430" s="23"/>
      <c r="P430" s="12"/>
      <c r="Q430" s="13">
        <v>0</v>
      </c>
      <c r="R430" s="14"/>
      <c r="S430" s="84"/>
      <c r="T430" s="84"/>
      <c r="U430" s="192"/>
    </row>
    <row r="431" spans="1:21" ht="15.75" x14ac:dyDescent="0.25">
      <c r="A431" s="10"/>
      <c r="B431" s="176"/>
      <c r="C431" s="176"/>
      <c r="D431" s="176"/>
      <c r="E431" s="148"/>
      <c r="F431" s="186" t="str">
        <f t="shared" si="18"/>
        <v/>
      </c>
      <c r="G431" s="186" t="str">
        <f t="shared" si="19"/>
        <v/>
      </c>
      <c r="H431" s="187" t="str" cm="1">
        <f t="array" ref="H431">IF(LEN(E431)=0,"",SUM(IF(OR(E431={"SRO"}),1,E431),IF(F431="Yes",1,0),IF(G431="Yes",1,0)))</f>
        <v/>
      </c>
      <c r="I431" s="151"/>
      <c r="J431" s="87" t="str">
        <f t="shared" si="20"/>
        <v/>
      </c>
      <c r="K431" s="149"/>
      <c r="L431" s="12"/>
      <c r="M431" s="13">
        <v>0</v>
      </c>
      <c r="N431" s="170"/>
      <c r="O431" s="23"/>
      <c r="P431" s="12"/>
      <c r="Q431" s="13">
        <v>0</v>
      </c>
      <c r="R431" s="14"/>
      <c r="S431" s="84"/>
      <c r="T431" s="84"/>
      <c r="U431" s="192"/>
    </row>
    <row r="432" spans="1:21" ht="15.75" x14ac:dyDescent="0.25">
      <c r="A432" s="10"/>
      <c r="B432" s="176"/>
      <c r="C432" s="176"/>
      <c r="D432" s="176"/>
      <c r="E432" s="148"/>
      <c r="F432" s="186" t="str">
        <f t="shared" si="18"/>
        <v/>
      </c>
      <c r="G432" s="186" t="str">
        <f t="shared" si="19"/>
        <v/>
      </c>
      <c r="H432" s="187" t="str" cm="1">
        <f t="array" ref="H432">IF(LEN(E432)=0,"",SUM(IF(OR(E432={"SRO"}),1,E432),IF(F432="Yes",1,0),IF(G432="Yes",1,0)))</f>
        <v/>
      </c>
      <c r="I432" s="151"/>
      <c r="J432" s="87" t="str">
        <f t="shared" si="20"/>
        <v/>
      </c>
      <c r="K432" s="149"/>
      <c r="L432" s="12"/>
      <c r="M432" s="13">
        <v>0</v>
      </c>
      <c r="N432" s="170"/>
      <c r="O432" s="23"/>
      <c r="P432" s="12"/>
      <c r="Q432" s="13">
        <v>0</v>
      </c>
      <c r="R432" s="14"/>
      <c r="S432" s="84"/>
      <c r="T432" s="84"/>
      <c r="U432" s="192"/>
    </row>
    <row r="433" spans="1:21" ht="15.75" x14ac:dyDescent="0.25">
      <c r="A433" s="10"/>
      <c r="B433" s="176"/>
      <c r="C433" s="176"/>
      <c r="D433" s="176"/>
      <c r="E433" s="148"/>
      <c r="F433" s="186" t="str">
        <f t="shared" si="18"/>
        <v/>
      </c>
      <c r="G433" s="186" t="str">
        <f t="shared" si="19"/>
        <v/>
      </c>
      <c r="H433" s="187" t="str" cm="1">
        <f t="array" ref="H433">IF(LEN(E433)=0,"",SUM(IF(OR(E433={"SRO"}),1,E433),IF(F433="Yes",1,0),IF(G433="Yes",1,0)))</f>
        <v/>
      </c>
      <c r="I433" s="151"/>
      <c r="J433" s="87" t="str">
        <f t="shared" si="20"/>
        <v/>
      </c>
      <c r="K433" s="149"/>
      <c r="L433" s="12"/>
      <c r="M433" s="13">
        <v>0</v>
      </c>
      <c r="N433" s="170"/>
      <c r="O433" s="23"/>
      <c r="P433" s="12"/>
      <c r="Q433" s="13">
        <v>0</v>
      </c>
      <c r="R433" s="14"/>
      <c r="S433" s="84"/>
      <c r="T433" s="84"/>
      <c r="U433" s="192"/>
    </row>
    <row r="434" spans="1:21" ht="15.75" x14ac:dyDescent="0.25">
      <c r="A434" s="10"/>
      <c r="B434" s="176"/>
      <c r="C434" s="176"/>
      <c r="D434" s="176"/>
      <c r="E434" s="148"/>
      <c r="F434" s="186" t="str">
        <f t="shared" si="18"/>
        <v/>
      </c>
      <c r="G434" s="186" t="str">
        <f t="shared" si="19"/>
        <v/>
      </c>
      <c r="H434" s="187" t="str" cm="1">
        <f t="array" ref="H434">IF(LEN(E434)=0,"",SUM(IF(OR(E434={"SRO"}),1,E434),IF(F434="Yes",1,0),IF(G434="Yes",1,0)))</f>
        <v/>
      </c>
      <c r="I434" s="151"/>
      <c r="J434" s="87" t="str">
        <f t="shared" si="20"/>
        <v/>
      </c>
      <c r="K434" s="149"/>
      <c r="L434" s="12"/>
      <c r="M434" s="13">
        <v>0</v>
      </c>
      <c r="N434" s="170"/>
      <c r="O434" s="23"/>
      <c r="P434" s="12"/>
      <c r="Q434" s="13">
        <v>0</v>
      </c>
      <c r="R434" s="14"/>
      <c r="S434" s="84"/>
      <c r="T434" s="84"/>
      <c r="U434" s="192"/>
    </row>
    <row r="435" spans="1:21" ht="15.75" x14ac:dyDescent="0.25">
      <c r="A435" s="10"/>
      <c r="B435" s="176"/>
      <c r="C435" s="176"/>
      <c r="D435" s="176"/>
      <c r="E435" s="148"/>
      <c r="F435" s="186" t="str">
        <f t="shared" si="18"/>
        <v/>
      </c>
      <c r="G435" s="186" t="str">
        <f t="shared" si="19"/>
        <v/>
      </c>
      <c r="H435" s="187" t="str" cm="1">
        <f t="array" ref="H435">IF(LEN(E435)=0,"",SUM(IF(OR(E435={"SRO"}),1,E435),IF(F435="Yes",1,0),IF(G435="Yes",1,0)))</f>
        <v/>
      </c>
      <c r="I435" s="151"/>
      <c r="J435" s="87" t="str">
        <f t="shared" si="20"/>
        <v/>
      </c>
      <c r="K435" s="149"/>
      <c r="L435" s="12"/>
      <c r="M435" s="13">
        <v>0</v>
      </c>
      <c r="N435" s="170"/>
      <c r="O435" s="23"/>
      <c r="P435" s="12"/>
      <c r="Q435" s="13">
        <v>0</v>
      </c>
      <c r="R435" s="14"/>
      <c r="S435" s="84"/>
      <c r="T435" s="84"/>
      <c r="U435" s="192"/>
    </row>
    <row r="436" spans="1:21" ht="15.75" x14ac:dyDescent="0.25">
      <c r="A436" s="10"/>
      <c r="B436" s="176"/>
      <c r="C436" s="176"/>
      <c r="D436" s="176"/>
      <c r="E436" s="148"/>
      <c r="F436" s="186" t="str">
        <f t="shared" si="18"/>
        <v/>
      </c>
      <c r="G436" s="186" t="str">
        <f t="shared" si="19"/>
        <v/>
      </c>
      <c r="H436" s="187" t="str" cm="1">
        <f t="array" ref="H436">IF(LEN(E436)=0,"",SUM(IF(OR(E436={"SRO"}),1,E436),IF(F436="Yes",1,0),IF(G436="Yes",1,0)))</f>
        <v/>
      </c>
      <c r="I436" s="151"/>
      <c r="J436" s="87" t="str">
        <f t="shared" si="20"/>
        <v/>
      </c>
      <c r="K436" s="149"/>
      <c r="L436" s="12"/>
      <c r="M436" s="13">
        <v>0</v>
      </c>
      <c r="N436" s="170"/>
      <c r="O436" s="23"/>
      <c r="P436" s="12"/>
      <c r="Q436" s="13">
        <v>0</v>
      </c>
      <c r="R436" s="14"/>
      <c r="S436" s="84"/>
      <c r="T436" s="84"/>
      <c r="U436" s="192"/>
    </row>
    <row r="437" spans="1:21" ht="15.75" x14ac:dyDescent="0.25">
      <c r="A437" s="10"/>
      <c r="B437" s="176"/>
      <c r="C437" s="176"/>
      <c r="D437" s="176"/>
      <c r="E437" s="148"/>
      <c r="F437" s="186" t="str">
        <f t="shared" si="18"/>
        <v/>
      </c>
      <c r="G437" s="186" t="str">
        <f t="shared" si="19"/>
        <v/>
      </c>
      <c r="H437" s="187" t="str" cm="1">
        <f t="array" ref="H437">IF(LEN(E437)=0,"",SUM(IF(OR(E437={"SRO"}),1,E437),IF(F437="Yes",1,0),IF(G437="Yes",1,0)))</f>
        <v/>
      </c>
      <c r="I437" s="151"/>
      <c r="J437" s="87" t="str">
        <f t="shared" si="20"/>
        <v/>
      </c>
      <c r="K437" s="149"/>
      <c r="L437" s="12"/>
      <c r="M437" s="13">
        <v>0</v>
      </c>
      <c r="N437" s="170"/>
      <c r="O437" s="23"/>
      <c r="P437" s="12"/>
      <c r="Q437" s="13">
        <v>0</v>
      </c>
      <c r="R437" s="14"/>
      <c r="S437" s="84"/>
      <c r="T437" s="84"/>
      <c r="U437" s="192"/>
    </row>
    <row r="438" spans="1:21" ht="15.75" x14ac:dyDescent="0.25">
      <c r="A438" s="10"/>
      <c r="B438" s="176"/>
      <c r="C438" s="176"/>
      <c r="D438" s="176"/>
      <c r="E438" s="148"/>
      <c r="F438" s="186" t="str">
        <f t="shared" si="18"/>
        <v/>
      </c>
      <c r="G438" s="186" t="str">
        <f t="shared" si="19"/>
        <v/>
      </c>
      <c r="H438" s="187" t="str" cm="1">
        <f t="array" ref="H438">IF(LEN(E438)=0,"",SUM(IF(OR(E438={"SRO"}),1,E438),IF(F438="Yes",1,0),IF(G438="Yes",1,0)))</f>
        <v/>
      </c>
      <c r="I438" s="151"/>
      <c r="J438" s="87" t="str">
        <f t="shared" si="20"/>
        <v/>
      </c>
      <c r="K438" s="149"/>
      <c r="L438" s="12"/>
      <c r="M438" s="13">
        <v>0</v>
      </c>
      <c r="N438" s="170"/>
      <c r="O438" s="23"/>
      <c r="P438" s="12"/>
      <c r="Q438" s="13">
        <v>0</v>
      </c>
      <c r="R438" s="14"/>
      <c r="S438" s="84"/>
      <c r="T438" s="84"/>
      <c r="U438" s="192"/>
    </row>
    <row r="439" spans="1:21" ht="15.75" x14ac:dyDescent="0.25">
      <c r="A439" s="10"/>
      <c r="B439" s="176"/>
      <c r="C439" s="176"/>
      <c r="D439" s="176"/>
      <c r="E439" s="148"/>
      <c r="F439" s="186" t="str">
        <f t="shared" si="18"/>
        <v/>
      </c>
      <c r="G439" s="186" t="str">
        <f t="shared" si="19"/>
        <v/>
      </c>
      <c r="H439" s="187" t="str" cm="1">
        <f t="array" ref="H439">IF(LEN(E439)=0,"",SUM(IF(OR(E439={"SRO"}),1,E439),IF(F439="Yes",1,0),IF(G439="Yes",1,0)))</f>
        <v/>
      </c>
      <c r="I439" s="151"/>
      <c r="J439" s="87" t="str">
        <f t="shared" si="20"/>
        <v/>
      </c>
      <c r="K439" s="149"/>
      <c r="L439" s="12"/>
      <c r="M439" s="13">
        <v>0</v>
      </c>
      <c r="N439" s="170"/>
      <c r="O439" s="23"/>
      <c r="P439" s="12"/>
      <c r="Q439" s="13">
        <v>0</v>
      </c>
      <c r="R439" s="14"/>
      <c r="S439" s="84"/>
      <c r="T439" s="84"/>
      <c r="U439" s="192"/>
    </row>
    <row r="440" spans="1:21" ht="15.75" x14ac:dyDescent="0.25">
      <c r="A440" s="10"/>
      <c r="B440" s="176"/>
      <c r="C440" s="176"/>
      <c r="D440" s="176"/>
      <c r="E440" s="148"/>
      <c r="F440" s="186" t="str">
        <f t="shared" si="18"/>
        <v/>
      </c>
      <c r="G440" s="186" t="str">
        <f t="shared" si="19"/>
        <v/>
      </c>
      <c r="H440" s="187" t="str" cm="1">
        <f t="array" ref="H440">IF(LEN(E440)=0,"",SUM(IF(OR(E440={"SRO"}),1,E440),IF(F440="Yes",1,0),IF(G440="Yes",1,0)))</f>
        <v/>
      </c>
      <c r="I440" s="151"/>
      <c r="J440" s="87" t="str">
        <f t="shared" si="20"/>
        <v/>
      </c>
      <c r="K440" s="149"/>
      <c r="L440" s="12"/>
      <c r="M440" s="13">
        <v>0</v>
      </c>
      <c r="N440" s="170"/>
      <c r="O440" s="23"/>
      <c r="P440" s="12"/>
      <c r="Q440" s="13">
        <v>0</v>
      </c>
      <c r="R440" s="14"/>
      <c r="S440" s="84"/>
      <c r="T440" s="84"/>
      <c r="U440" s="192"/>
    </row>
    <row r="441" spans="1:21" ht="15.75" x14ac:dyDescent="0.25">
      <c r="A441" s="10"/>
      <c r="B441" s="176"/>
      <c r="C441" s="176"/>
      <c r="D441" s="176"/>
      <c r="E441" s="148"/>
      <c r="F441" s="186" t="str">
        <f t="shared" si="18"/>
        <v/>
      </c>
      <c r="G441" s="186" t="str">
        <f t="shared" si="19"/>
        <v/>
      </c>
      <c r="H441" s="187" t="str" cm="1">
        <f t="array" ref="H441">IF(LEN(E441)=0,"",SUM(IF(OR(E441={"SRO"}),1,E441),IF(F441="Yes",1,0),IF(G441="Yes",1,0)))</f>
        <v/>
      </c>
      <c r="I441" s="151"/>
      <c r="J441" s="87" t="str">
        <f t="shared" si="20"/>
        <v/>
      </c>
      <c r="K441" s="149"/>
      <c r="L441" s="12"/>
      <c r="M441" s="13">
        <v>0</v>
      </c>
      <c r="N441" s="170"/>
      <c r="O441" s="23"/>
      <c r="P441" s="12"/>
      <c r="Q441" s="13">
        <v>0</v>
      </c>
      <c r="R441" s="14"/>
      <c r="S441" s="84"/>
      <c r="T441" s="84"/>
      <c r="U441" s="192"/>
    </row>
    <row r="442" spans="1:21" ht="15.75" x14ac:dyDescent="0.25">
      <c r="A442" s="10"/>
      <c r="B442" s="176"/>
      <c r="C442" s="176"/>
      <c r="D442" s="176"/>
      <c r="E442" s="148"/>
      <c r="F442" s="186" t="str">
        <f t="shared" si="18"/>
        <v/>
      </c>
      <c r="G442" s="186" t="str">
        <f t="shared" si="19"/>
        <v/>
      </c>
      <c r="H442" s="187" t="str" cm="1">
        <f t="array" ref="H442">IF(LEN(E442)=0,"",SUM(IF(OR(E442={"SRO"}),1,E442),IF(F442="Yes",1,0),IF(G442="Yes",1,0)))</f>
        <v/>
      </c>
      <c r="I442" s="151"/>
      <c r="J442" s="87" t="str">
        <f t="shared" si="20"/>
        <v/>
      </c>
      <c r="K442" s="149"/>
      <c r="L442" s="12"/>
      <c r="M442" s="13">
        <v>0</v>
      </c>
      <c r="N442" s="170"/>
      <c r="O442" s="23"/>
      <c r="P442" s="12"/>
      <c r="Q442" s="13">
        <v>0</v>
      </c>
      <c r="R442" s="14"/>
      <c r="S442" s="84"/>
      <c r="T442" s="84"/>
      <c r="U442" s="192"/>
    </row>
    <row r="443" spans="1:21" ht="15.75" x14ac:dyDescent="0.25">
      <c r="A443" s="10"/>
      <c r="B443" s="176"/>
      <c r="C443" s="176"/>
      <c r="D443" s="176"/>
      <c r="E443" s="148"/>
      <c r="F443" s="186" t="str">
        <f t="shared" si="18"/>
        <v/>
      </c>
      <c r="G443" s="186" t="str">
        <f t="shared" si="19"/>
        <v/>
      </c>
      <c r="H443" s="187" t="str" cm="1">
        <f t="array" ref="H443">IF(LEN(E443)=0,"",SUM(IF(OR(E443={"SRO"}),1,E443),IF(F443="Yes",1,0),IF(G443="Yes",1,0)))</f>
        <v/>
      </c>
      <c r="I443" s="151"/>
      <c r="J443" s="87" t="str">
        <f t="shared" si="20"/>
        <v/>
      </c>
      <c r="K443" s="149"/>
      <c r="L443" s="12"/>
      <c r="M443" s="13">
        <v>0</v>
      </c>
      <c r="N443" s="170"/>
      <c r="O443" s="23"/>
      <c r="P443" s="12"/>
      <c r="Q443" s="13">
        <v>0</v>
      </c>
      <c r="R443" s="14"/>
      <c r="S443" s="84"/>
      <c r="T443" s="84"/>
      <c r="U443" s="192"/>
    </row>
    <row r="444" spans="1:21" ht="15.75" x14ac:dyDescent="0.25">
      <c r="A444" s="10"/>
      <c r="B444" s="176"/>
      <c r="C444" s="176"/>
      <c r="D444" s="176"/>
      <c r="E444" s="148"/>
      <c r="F444" s="186" t="str">
        <f t="shared" si="18"/>
        <v/>
      </c>
      <c r="G444" s="186" t="str">
        <f t="shared" si="19"/>
        <v/>
      </c>
      <c r="H444" s="187" t="str" cm="1">
        <f t="array" ref="H444">IF(LEN(E444)=0,"",SUM(IF(OR(E444={"SRO"}),1,E444),IF(F444="Yes",1,0),IF(G444="Yes",1,0)))</f>
        <v/>
      </c>
      <c r="I444" s="151"/>
      <c r="J444" s="87" t="str">
        <f t="shared" si="20"/>
        <v/>
      </c>
      <c r="K444" s="149"/>
      <c r="L444" s="12"/>
      <c r="M444" s="13">
        <v>0</v>
      </c>
      <c r="N444" s="170"/>
      <c r="O444" s="23"/>
      <c r="P444" s="12"/>
      <c r="Q444" s="13">
        <v>0</v>
      </c>
      <c r="R444" s="14"/>
      <c r="S444" s="84"/>
      <c r="T444" s="84"/>
      <c r="U444" s="192"/>
    </row>
    <row r="445" spans="1:21" ht="15.75" x14ac:dyDescent="0.25">
      <c r="A445" s="10"/>
      <c r="B445" s="176"/>
      <c r="C445" s="176"/>
      <c r="D445" s="176"/>
      <c r="E445" s="148"/>
      <c r="F445" s="186" t="str">
        <f t="shared" si="18"/>
        <v/>
      </c>
      <c r="G445" s="186" t="str">
        <f t="shared" si="19"/>
        <v/>
      </c>
      <c r="H445" s="187" t="str" cm="1">
        <f t="array" ref="H445">IF(LEN(E445)=0,"",SUM(IF(OR(E445={"SRO"}),1,E445),IF(F445="Yes",1,0),IF(G445="Yes",1,0)))</f>
        <v/>
      </c>
      <c r="I445" s="151"/>
      <c r="J445" s="87" t="str">
        <f t="shared" si="20"/>
        <v/>
      </c>
      <c r="K445" s="149"/>
      <c r="L445" s="12"/>
      <c r="M445" s="13">
        <v>0</v>
      </c>
      <c r="N445" s="170"/>
      <c r="O445" s="23"/>
      <c r="P445" s="12"/>
      <c r="Q445" s="13">
        <v>0</v>
      </c>
      <c r="R445" s="14"/>
      <c r="S445" s="84"/>
      <c r="T445" s="84"/>
      <c r="U445" s="192"/>
    </row>
    <row r="446" spans="1:21" ht="15.75" x14ac:dyDescent="0.25">
      <c r="A446" s="10"/>
      <c r="B446" s="176"/>
      <c r="C446" s="176"/>
      <c r="D446" s="176"/>
      <c r="E446" s="148"/>
      <c r="F446" s="186" t="str">
        <f t="shared" si="18"/>
        <v/>
      </c>
      <c r="G446" s="186" t="str">
        <f t="shared" si="19"/>
        <v/>
      </c>
      <c r="H446" s="187" t="str" cm="1">
        <f t="array" ref="H446">IF(LEN(E446)=0,"",SUM(IF(OR(E446={"SRO"}),1,E446),IF(F446="Yes",1,0),IF(G446="Yes",1,0)))</f>
        <v/>
      </c>
      <c r="I446" s="151"/>
      <c r="J446" s="87" t="str">
        <f t="shared" si="20"/>
        <v/>
      </c>
      <c r="K446" s="149"/>
      <c r="L446" s="12"/>
      <c r="M446" s="13">
        <v>0</v>
      </c>
      <c r="N446" s="170"/>
      <c r="O446" s="23"/>
      <c r="P446" s="12"/>
      <c r="Q446" s="13">
        <v>0</v>
      </c>
      <c r="R446" s="14"/>
      <c r="S446" s="84"/>
      <c r="T446" s="84"/>
      <c r="U446" s="192"/>
    </row>
    <row r="447" spans="1:21" ht="15.75" x14ac:dyDescent="0.25">
      <c r="A447" s="10"/>
      <c r="B447" s="176"/>
      <c r="C447" s="176"/>
      <c r="D447" s="176"/>
      <c r="E447" s="148"/>
      <c r="F447" s="186" t="str">
        <f t="shared" si="18"/>
        <v/>
      </c>
      <c r="G447" s="186" t="str">
        <f t="shared" si="19"/>
        <v/>
      </c>
      <c r="H447" s="187" t="str" cm="1">
        <f t="array" ref="H447">IF(LEN(E447)=0,"",SUM(IF(OR(E447={"SRO"}),1,E447),IF(F447="Yes",1,0),IF(G447="Yes",1,0)))</f>
        <v/>
      </c>
      <c r="I447" s="151"/>
      <c r="J447" s="87" t="str">
        <f t="shared" si="20"/>
        <v/>
      </c>
      <c r="K447" s="149"/>
      <c r="L447" s="12"/>
      <c r="M447" s="13">
        <v>0</v>
      </c>
      <c r="N447" s="170"/>
      <c r="O447" s="23"/>
      <c r="P447" s="12"/>
      <c r="Q447" s="13">
        <v>0</v>
      </c>
      <c r="R447" s="14"/>
      <c r="S447" s="84"/>
      <c r="T447" s="84"/>
      <c r="U447" s="192"/>
    </row>
    <row r="448" spans="1:21" ht="15.75" x14ac:dyDescent="0.25">
      <c r="A448" s="10"/>
      <c r="B448" s="176"/>
      <c r="C448" s="176"/>
      <c r="D448" s="176"/>
      <c r="E448" s="148"/>
      <c r="F448" s="186" t="str">
        <f t="shared" si="18"/>
        <v/>
      </c>
      <c r="G448" s="186" t="str">
        <f t="shared" si="19"/>
        <v/>
      </c>
      <c r="H448" s="187" t="str" cm="1">
        <f t="array" ref="H448">IF(LEN(E448)=0,"",SUM(IF(OR(E448={"SRO"}),1,E448),IF(F448="Yes",1,0),IF(G448="Yes",1,0)))</f>
        <v/>
      </c>
      <c r="I448" s="151"/>
      <c r="J448" s="87" t="str">
        <f t="shared" si="20"/>
        <v/>
      </c>
      <c r="K448" s="149"/>
      <c r="L448" s="12"/>
      <c r="M448" s="13">
        <v>0</v>
      </c>
      <c r="N448" s="170"/>
      <c r="O448" s="23"/>
      <c r="P448" s="12"/>
      <c r="Q448" s="13">
        <v>0</v>
      </c>
      <c r="R448" s="14"/>
      <c r="S448" s="84"/>
      <c r="T448" s="84"/>
      <c r="U448" s="192"/>
    </row>
    <row r="449" spans="1:21" ht="15.75" x14ac:dyDescent="0.25">
      <c r="A449" s="10"/>
      <c r="B449" s="176"/>
      <c r="C449" s="176"/>
      <c r="D449" s="176"/>
      <c r="E449" s="148"/>
      <c r="F449" s="186" t="str">
        <f t="shared" si="18"/>
        <v/>
      </c>
      <c r="G449" s="186" t="str">
        <f t="shared" si="19"/>
        <v/>
      </c>
      <c r="H449" s="187" t="str" cm="1">
        <f t="array" ref="H449">IF(LEN(E449)=0,"",SUM(IF(OR(E449={"SRO"}),1,E449),IF(F449="Yes",1,0),IF(G449="Yes",1,0)))</f>
        <v/>
      </c>
      <c r="I449" s="151"/>
      <c r="J449" s="87" t="str">
        <f t="shared" si="20"/>
        <v/>
      </c>
      <c r="K449" s="149"/>
      <c r="L449" s="12"/>
      <c r="M449" s="13">
        <v>0</v>
      </c>
      <c r="N449" s="170"/>
      <c r="O449" s="23"/>
      <c r="P449" s="12"/>
      <c r="Q449" s="13">
        <v>0</v>
      </c>
      <c r="R449" s="14"/>
      <c r="S449" s="84"/>
      <c r="T449" s="84"/>
      <c r="U449" s="192"/>
    </row>
    <row r="450" spans="1:21" ht="15.75" x14ac:dyDescent="0.25">
      <c r="A450" s="10"/>
      <c r="B450" s="176"/>
      <c r="C450" s="176"/>
      <c r="D450" s="176"/>
      <c r="E450" s="148"/>
      <c r="F450" s="186" t="str">
        <f t="shared" si="18"/>
        <v/>
      </c>
      <c r="G450" s="186" t="str">
        <f t="shared" si="19"/>
        <v/>
      </c>
      <c r="H450" s="187" t="str" cm="1">
        <f t="array" ref="H450">IF(LEN(E450)=0,"",SUM(IF(OR(E450={"SRO"}),1,E450),IF(F450="Yes",1,0),IF(G450="Yes",1,0)))</f>
        <v/>
      </c>
      <c r="I450" s="151"/>
      <c r="J450" s="87" t="str">
        <f t="shared" si="20"/>
        <v/>
      </c>
      <c r="K450" s="149"/>
      <c r="L450" s="12"/>
      <c r="M450" s="13">
        <v>0</v>
      </c>
      <c r="N450" s="170"/>
      <c r="O450" s="23"/>
      <c r="P450" s="12"/>
      <c r="Q450" s="13">
        <v>0</v>
      </c>
      <c r="R450" s="14"/>
      <c r="S450" s="84"/>
      <c r="T450" s="84"/>
      <c r="U450" s="192"/>
    </row>
    <row r="451" spans="1:21" ht="15.75" x14ac:dyDescent="0.25">
      <c r="A451" s="10"/>
      <c r="B451" s="176"/>
      <c r="C451" s="176"/>
      <c r="D451" s="176"/>
      <c r="E451" s="148"/>
      <c r="F451" s="186" t="str">
        <f t="shared" si="18"/>
        <v/>
      </c>
      <c r="G451" s="186" t="str">
        <f t="shared" si="19"/>
        <v/>
      </c>
      <c r="H451" s="187" t="str" cm="1">
        <f t="array" ref="H451">IF(LEN(E451)=0,"",SUM(IF(OR(E451={"SRO"}),1,E451),IF(F451="Yes",1,0),IF(G451="Yes",1,0)))</f>
        <v/>
      </c>
      <c r="I451" s="151"/>
      <c r="J451" s="87" t="str">
        <f t="shared" si="20"/>
        <v/>
      </c>
      <c r="K451" s="149"/>
      <c r="L451" s="12"/>
      <c r="M451" s="13">
        <v>0</v>
      </c>
      <c r="N451" s="170"/>
      <c r="O451" s="23"/>
      <c r="P451" s="12"/>
      <c r="Q451" s="13">
        <v>0</v>
      </c>
      <c r="R451" s="14"/>
      <c r="S451" s="84"/>
      <c r="T451" s="84"/>
      <c r="U451" s="192"/>
    </row>
    <row r="452" spans="1:21" ht="15.75" x14ac:dyDescent="0.25">
      <c r="A452" s="10"/>
      <c r="B452" s="176"/>
      <c r="C452" s="176"/>
      <c r="D452" s="176"/>
      <c r="E452" s="148"/>
      <c r="F452" s="186" t="str">
        <f t="shared" si="18"/>
        <v/>
      </c>
      <c r="G452" s="186" t="str">
        <f t="shared" si="19"/>
        <v/>
      </c>
      <c r="H452" s="187" t="str" cm="1">
        <f t="array" ref="H452">IF(LEN(E452)=0,"",SUM(IF(OR(E452={"SRO"}),1,E452),IF(F452="Yes",1,0),IF(G452="Yes",1,0)))</f>
        <v/>
      </c>
      <c r="I452" s="151"/>
      <c r="J452" s="87" t="str">
        <f t="shared" si="20"/>
        <v/>
      </c>
      <c r="K452" s="149"/>
      <c r="L452" s="12"/>
      <c r="M452" s="13">
        <v>0</v>
      </c>
      <c r="N452" s="170"/>
      <c r="O452" s="23"/>
      <c r="P452" s="12"/>
      <c r="Q452" s="13">
        <v>0</v>
      </c>
      <c r="R452" s="14"/>
      <c r="S452" s="84"/>
      <c r="T452" s="84"/>
      <c r="U452" s="192"/>
    </row>
    <row r="453" spans="1:21" ht="15.75" x14ac:dyDescent="0.25">
      <c r="A453" s="10"/>
      <c r="B453" s="176"/>
      <c r="C453" s="176"/>
      <c r="D453" s="176"/>
      <c r="E453" s="148"/>
      <c r="F453" s="186" t="str">
        <f t="shared" si="18"/>
        <v/>
      </c>
      <c r="G453" s="186" t="str">
        <f t="shared" si="19"/>
        <v/>
      </c>
      <c r="H453" s="187" t="str" cm="1">
        <f t="array" ref="H453">IF(LEN(E453)=0,"",SUM(IF(OR(E453={"SRO"}),1,E453),IF(F453="Yes",1,0),IF(G453="Yes",1,0)))</f>
        <v/>
      </c>
      <c r="I453" s="151"/>
      <c r="J453" s="87" t="str">
        <f t="shared" si="20"/>
        <v/>
      </c>
      <c r="K453" s="149"/>
      <c r="L453" s="12"/>
      <c r="M453" s="13">
        <v>0</v>
      </c>
      <c r="N453" s="170"/>
      <c r="O453" s="23"/>
      <c r="P453" s="12"/>
      <c r="Q453" s="13">
        <v>0</v>
      </c>
      <c r="R453" s="14"/>
      <c r="S453" s="84"/>
      <c r="T453" s="84"/>
      <c r="U453" s="192"/>
    </row>
    <row r="454" spans="1:21" ht="15.75" x14ac:dyDescent="0.25">
      <c r="A454" s="10"/>
      <c r="B454" s="176"/>
      <c r="C454" s="176"/>
      <c r="D454" s="176"/>
      <c r="E454" s="148"/>
      <c r="F454" s="186" t="str">
        <f t="shared" si="18"/>
        <v/>
      </c>
      <c r="G454" s="186" t="str">
        <f t="shared" si="19"/>
        <v/>
      </c>
      <c r="H454" s="187" t="str" cm="1">
        <f t="array" ref="H454">IF(LEN(E454)=0,"",SUM(IF(OR(E454={"SRO"}),1,E454),IF(F454="Yes",1,0),IF(G454="Yes",1,0)))</f>
        <v/>
      </c>
      <c r="I454" s="151"/>
      <c r="J454" s="87" t="str">
        <f t="shared" si="20"/>
        <v/>
      </c>
      <c r="K454" s="149"/>
      <c r="L454" s="12"/>
      <c r="M454" s="13">
        <v>0</v>
      </c>
      <c r="N454" s="170"/>
      <c r="O454" s="23"/>
      <c r="P454" s="12"/>
      <c r="Q454" s="13">
        <v>0</v>
      </c>
      <c r="R454" s="14"/>
      <c r="S454" s="84"/>
      <c r="T454" s="84"/>
      <c r="U454" s="192"/>
    </row>
    <row r="455" spans="1:21" ht="15.75" x14ac:dyDescent="0.25">
      <c r="A455" s="10"/>
      <c r="B455" s="176"/>
      <c r="C455" s="176"/>
      <c r="D455" s="176"/>
      <c r="E455" s="148"/>
      <c r="F455" s="186" t="str">
        <f t="shared" si="18"/>
        <v/>
      </c>
      <c r="G455" s="186" t="str">
        <f t="shared" si="19"/>
        <v/>
      </c>
      <c r="H455" s="187" t="str" cm="1">
        <f t="array" ref="H455">IF(LEN(E455)=0,"",SUM(IF(OR(E455={"SRO"}),1,E455),IF(F455="Yes",1,0),IF(G455="Yes",1,0)))</f>
        <v/>
      </c>
      <c r="I455" s="151"/>
      <c r="J455" s="87" t="str">
        <f t="shared" si="20"/>
        <v/>
      </c>
      <c r="K455" s="149"/>
      <c r="L455" s="12"/>
      <c r="M455" s="13">
        <v>0</v>
      </c>
      <c r="N455" s="170"/>
      <c r="O455" s="23"/>
      <c r="P455" s="12"/>
      <c r="Q455" s="13">
        <v>0</v>
      </c>
      <c r="R455" s="14"/>
      <c r="S455" s="84"/>
      <c r="T455" s="84"/>
      <c r="U455" s="192"/>
    </row>
    <row r="456" spans="1:21" ht="15.75" x14ac:dyDescent="0.25">
      <c r="A456" s="10"/>
      <c r="B456" s="176"/>
      <c r="C456" s="176"/>
      <c r="D456" s="176"/>
      <c r="E456" s="148"/>
      <c r="F456" s="186" t="str">
        <f t="shared" si="18"/>
        <v/>
      </c>
      <c r="G456" s="186" t="str">
        <f t="shared" si="19"/>
        <v/>
      </c>
      <c r="H456" s="187" t="str" cm="1">
        <f t="array" ref="H456">IF(LEN(E456)=0,"",SUM(IF(OR(E456={"SRO"}),1,E456),IF(F456="Yes",1,0),IF(G456="Yes",1,0)))</f>
        <v/>
      </c>
      <c r="I456" s="151"/>
      <c r="J456" s="87" t="str">
        <f t="shared" si="20"/>
        <v/>
      </c>
      <c r="K456" s="149"/>
      <c r="L456" s="12"/>
      <c r="M456" s="13">
        <v>0</v>
      </c>
      <c r="N456" s="170"/>
      <c r="O456" s="23"/>
      <c r="P456" s="12"/>
      <c r="Q456" s="13">
        <v>0</v>
      </c>
      <c r="R456" s="14"/>
      <c r="S456" s="84"/>
      <c r="T456" s="84"/>
      <c r="U456" s="192"/>
    </row>
    <row r="457" spans="1:21" ht="15.75" x14ac:dyDescent="0.25">
      <c r="A457" s="10"/>
      <c r="B457" s="176"/>
      <c r="C457" s="176"/>
      <c r="D457" s="176"/>
      <c r="E457" s="148"/>
      <c r="F457" s="186" t="str">
        <f t="shared" si="18"/>
        <v/>
      </c>
      <c r="G457" s="186" t="str">
        <f t="shared" si="19"/>
        <v/>
      </c>
      <c r="H457" s="187" t="str" cm="1">
        <f t="array" ref="H457">IF(LEN(E457)=0,"",SUM(IF(OR(E457={"SRO"}),1,E457),IF(F457="Yes",1,0),IF(G457="Yes",1,0)))</f>
        <v/>
      </c>
      <c r="I457" s="151"/>
      <c r="J457" s="87" t="str">
        <f t="shared" si="20"/>
        <v/>
      </c>
      <c r="K457" s="149"/>
      <c r="L457" s="12"/>
      <c r="M457" s="13">
        <v>0</v>
      </c>
      <c r="N457" s="170"/>
      <c r="O457" s="23"/>
      <c r="P457" s="12"/>
      <c r="Q457" s="13">
        <v>0</v>
      </c>
      <c r="R457" s="14"/>
      <c r="S457" s="84"/>
      <c r="T457" s="84"/>
      <c r="U457" s="192"/>
    </row>
    <row r="458" spans="1:21" ht="15.75" x14ac:dyDescent="0.25">
      <c r="A458" s="10"/>
      <c r="B458" s="176"/>
      <c r="C458" s="176"/>
      <c r="D458" s="176"/>
      <c r="E458" s="148"/>
      <c r="F458" s="186" t="str">
        <f t="shared" ref="F458:F521" si="21">IF(LEN(E458)=0,"", IF(E458="SRO", "No", "Yes"))</f>
        <v/>
      </c>
      <c r="G458" s="186" t="str">
        <f t="shared" ref="G458:G521" si="22">IF(LEN(E458)=0,"", IF(E458="SRO", "No", "Yes"))</f>
        <v/>
      </c>
      <c r="H458" s="187" t="str" cm="1">
        <f t="array" ref="H458">IF(LEN(E458)=0,"",SUM(IF(OR(E458={"SRO"}),1,E458),IF(F458="Yes",1,0),IF(G458="Yes",1,0)))</f>
        <v/>
      </c>
      <c r="I458" s="151"/>
      <c r="J458" s="87" t="str">
        <f t="shared" ref="J458:J521" si="23">IF(LEN(I458)=0,"", E458 &amp; " BR, " &amp; IF(I458="A single family home", "Section C", IF(OR(I458="In a building with 2 units", I458="In a building with 3 or 4 units"), "Section A", IF(I458="In a building with 5 or more units", "Section B", ""))))</f>
        <v/>
      </c>
      <c r="K458" s="149"/>
      <c r="L458" s="12"/>
      <c r="M458" s="13">
        <v>0</v>
      </c>
      <c r="N458" s="170"/>
      <c r="O458" s="23"/>
      <c r="P458" s="12"/>
      <c r="Q458" s="13">
        <v>0</v>
      </c>
      <c r="R458" s="14"/>
      <c r="S458" s="84"/>
      <c r="T458" s="84"/>
      <c r="U458" s="192"/>
    </row>
    <row r="459" spans="1:21" ht="15.75" x14ac:dyDescent="0.25">
      <c r="A459" s="10"/>
      <c r="B459" s="176"/>
      <c r="C459" s="176"/>
      <c r="D459" s="176"/>
      <c r="E459" s="148"/>
      <c r="F459" s="186" t="str">
        <f t="shared" si="21"/>
        <v/>
      </c>
      <c r="G459" s="186" t="str">
        <f t="shared" si="22"/>
        <v/>
      </c>
      <c r="H459" s="187" t="str" cm="1">
        <f t="array" ref="H459">IF(LEN(E459)=0,"",SUM(IF(OR(E459={"SRO"}),1,E459),IF(F459="Yes",1,0),IF(G459="Yes",1,0)))</f>
        <v/>
      </c>
      <c r="I459" s="151"/>
      <c r="J459" s="87" t="str">
        <f t="shared" si="23"/>
        <v/>
      </c>
      <c r="K459" s="149"/>
      <c r="L459" s="12"/>
      <c r="M459" s="13">
        <v>0</v>
      </c>
      <c r="N459" s="170"/>
      <c r="O459" s="23"/>
      <c r="P459" s="12"/>
      <c r="Q459" s="13">
        <v>0</v>
      </c>
      <c r="R459" s="14"/>
      <c r="S459" s="84"/>
      <c r="T459" s="84"/>
      <c r="U459" s="192"/>
    </row>
    <row r="460" spans="1:21" ht="15.75" x14ac:dyDescent="0.25">
      <c r="A460" s="10"/>
      <c r="B460" s="176"/>
      <c r="C460" s="176"/>
      <c r="D460" s="176"/>
      <c r="E460" s="148"/>
      <c r="F460" s="186" t="str">
        <f t="shared" si="21"/>
        <v/>
      </c>
      <c r="G460" s="186" t="str">
        <f t="shared" si="22"/>
        <v/>
      </c>
      <c r="H460" s="187" t="str" cm="1">
        <f t="array" ref="H460">IF(LEN(E460)=0,"",SUM(IF(OR(E460={"SRO"}),1,E460),IF(F460="Yes",1,0),IF(G460="Yes",1,0)))</f>
        <v/>
      </c>
      <c r="I460" s="151"/>
      <c r="J460" s="87" t="str">
        <f t="shared" si="23"/>
        <v/>
      </c>
      <c r="K460" s="149"/>
      <c r="L460" s="12"/>
      <c r="M460" s="13">
        <v>0</v>
      </c>
      <c r="N460" s="170"/>
      <c r="O460" s="23"/>
      <c r="P460" s="12"/>
      <c r="Q460" s="13">
        <v>0</v>
      </c>
      <c r="R460" s="14"/>
      <c r="S460" s="84"/>
      <c r="T460" s="84"/>
      <c r="U460" s="192"/>
    </row>
    <row r="461" spans="1:21" ht="15.75" x14ac:dyDescent="0.25">
      <c r="A461" s="10"/>
      <c r="B461" s="176"/>
      <c r="C461" s="176"/>
      <c r="D461" s="176"/>
      <c r="E461" s="148"/>
      <c r="F461" s="186" t="str">
        <f t="shared" si="21"/>
        <v/>
      </c>
      <c r="G461" s="186" t="str">
        <f t="shared" si="22"/>
        <v/>
      </c>
      <c r="H461" s="187" t="str" cm="1">
        <f t="array" ref="H461">IF(LEN(E461)=0,"",SUM(IF(OR(E461={"SRO"}),1,E461),IF(F461="Yes",1,0),IF(G461="Yes",1,0)))</f>
        <v/>
      </c>
      <c r="I461" s="151"/>
      <c r="J461" s="87" t="str">
        <f t="shared" si="23"/>
        <v/>
      </c>
      <c r="K461" s="149"/>
      <c r="L461" s="12"/>
      <c r="M461" s="13">
        <v>0</v>
      </c>
      <c r="N461" s="170"/>
      <c r="O461" s="23"/>
      <c r="P461" s="12"/>
      <c r="Q461" s="13">
        <v>0</v>
      </c>
      <c r="R461" s="14"/>
      <c r="S461" s="84"/>
      <c r="T461" s="84"/>
      <c r="U461" s="192"/>
    </row>
    <row r="462" spans="1:21" ht="15.75" x14ac:dyDescent="0.25">
      <c r="A462" s="10"/>
      <c r="B462" s="176"/>
      <c r="C462" s="176"/>
      <c r="D462" s="176"/>
      <c r="E462" s="148"/>
      <c r="F462" s="186" t="str">
        <f t="shared" si="21"/>
        <v/>
      </c>
      <c r="G462" s="186" t="str">
        <f t="shared" si="22"/>
        <v/>
      </c>
      <c r="H462" s="187" t="str" cm="1">
        <f t="array" ref="H462">IF(LEN(E462)=0,"",SUM(IF(OR(E462={"SRO"}),1,E462),IF(F462="Yes",1,0),IF(G462="Yes",1,0)))</f>
        <v/>
      </c>
      <c r="I462" s="151"/>
      <c r="J462" s="87" t="str">
        <f t="shared" si="23"/>
        <v/>
      </c>
      <c r="K462" s="149"/>
      <c r="L462" s="12"/>
      <c r="M462" s="13">
        <v>0</v>
      </c>
      <c r="N462" s="170"/>
      <c r="O462" s="23"/>
      <c r="P462" s="12"/>
      <c r="Q462" s="13">
        <v>0</v>
      </c>
      <c r="R462" s="14"/>
      <c r="S462" s="84"/>
      <c r="T462" s="84"/>
      <c r="U462" s="192"/>
    </row>
    <row r="463" spans="1:21" ht="15.75" x14ac:dyDescent="0.25">
      <c r="A463" s="10"/>
      <c r="B463" s="176"/>
      <c r="C463" s="176"/>
      <c r="D463" s="176"/>
      <c r="E463" s="148"/>
      <c r="F463" s="186" t="str">
        <f t="shared" si="21"/>
        <v/>
      </c>
      <c r="G463" s="186" t="str">
        <f t="shared" si="22"/>
        <v/>
      </c>
      <c r="H463" s="187" t="str" cm="1">
        <f t="array" ref="H463">IF(LEN(E463)=0,"",SUM(IF(OR(E463={"SRO"}),1,E463),IF(F463="Yes",1,0),IF(G463="Yes",1,0)))</f>
        <v/>
      </c>
      <c r="I463" s="151"/>
      <c r="J463" s="87" t="str">
        <f t="shared" si="23"/>
        <v/>
      </c>
      <c r="K463" s="149"/>
      <c r="L463" s="12"/>
      <c r="M463" s="13">
        <v>0</v>
      </c>
      <c r="N463" s="170"/>
      <c r="O463" s="23"/>
      <c r="P463" s="12"/>
      <c r="Q463" s="13">
        <v>0</v>
      </c>
      <c r="R463" s="14"/>
      <c r="S463" s="84"/>
      <c r="T463" s="84"/>
      <c r="U463" s="192"/>
    </row>
    <row r="464" spans="1:21" ht="15.75" x14ac:dyDescent="0.25">
      <c r="A464" s="10"/>
      <c r="B464" s="176"/>
      <c r="C464" s="176"/>
      <c r="D464" s="176"/>
      <c r="E464" s="148"/>
      <c r="F464" s="186" t="str">
        <f t="shared" si="21"/>
        <v/>
      </c>
      <c r="G464" s="186" t="str">
        <f t="shared" si="22"/>
        <v/>
      </c>
      <c r="H464" s="187" t="str" cm="1">
        <f t="array" ref="H464">IF(LEN(E464)=0,"",SUM(IF(OR(E464={"SRO"}),1,E464),IF(F464="Yes",1,0),IF(G464="Yes",1,0)))</f>
        <v/>
      </c>
      <c r="I464" s="151"/>
      <c r="J464" s="87" t="str">
        <f t="shared" si="23"/>
        <v/>
      </c>
      <c r="K464" s="149"/>
      <c r="L464" s="12"/>
      <c r="M464" s="13">
        <v>0</v>
      </c>
      <c r="N464" s="170"/>
      <c r="O464" s="23"/>
      <c r="P464" s="12"/>
      <c r="Q464" s="13">
        <v>0</v>
      </c>
      <c r="R464" s="14"/>
      <c r="S464" s="84"/>
      <c r="T464" s="84"/>
      <c r="U464" s="192"/>
    </row>
    <row r="465" spans="1:21" ht="15.75" x14ac:dyDescent="0.25">
      <c r="A465" s="10"/>
      <c r="B465" s="176"/>
      <c r="C465" s="176"/>
      <c r="D465" s="176"/>
      <c r="E465" s="148"/>
      <c r="F465" s="186" t="str">
        <f t="shared" si="21"/>
        <v/>
      </c>
      <c r="G465" s="186" t="str">
        <f t="shared" si="22"/>
        <v/>
      </c>
      <c r="H465" s="187" t="str" cm="1">
        <f t="array" ref="H465">IF(LEN(E465)=0,"",SUM(IF(OR(E465={"SRO"}),1,E465),IF(F465="Yes",1,0),IF(G465="Yes",1,0)))</f>
        <v/>
      </c>
      <c r="I465" s="151"/>
      <c r="J465" s="87" t="str">
        <f t="shared" si="23"/>
        <v/>
      </c>
      <c r="K465" s="149"/>
      <c r="L465" s="12"/>
      <c r="M465" s="13">
        <v>0</v>
      </c>
      <c r="N465" s="170"/>
      <c r="O465" s="23"/>
      <c r="P465" s="12"/>
      <c r="Q465" s="13">
        <v>0</v>
      </c>
      <c r="R465" s="14"/>
      <c r="S465" s="84"/>
      <c r="T465" s="84"/>
      <c r="U465" s="192"/>
    </row>
    <row r="466" spans="1:21" ht="15.75" x14ac:dyDescent="0.25">
      <c r="A466" s="10"/>
      <c r="B466" s="176"/>
      <c r="C466" s="176"/>
      <c r="D466" s="176"/>
      <c r="E466" s="148"/>
      <c r="F466" s="186" t="str">
        <f t="shared" si="21"/>
        <v/>
      </c>
      <c r="G466" s="186" t="str">
        <f t="shared" si="22"/>
        <v/>
      </c>
      <c r="H466" s="187" t="str" cm="1">
        <f t="array" ref="H466">IF(LEN(E466)=0,"",SUM(IF(OR(E466={"SRO"}),1,E466),IF(F466="Yes",1,0),IF(G466="Yes",1,0)))</f>
        <v/>
      </c>
      <c r="I466" s="151"/>
      <c r="J466" s="87" t="str">
        <f t="shared" si="23"/>
        <v/>
      </c>
      <c r="K466" s="149"/>
      <c r="L466" s="12"/>
      <c r="M466" s="13">
        <v>0</v>
      </c>
      <c r="N466" s="170"/>
      <c r="O466" s="23"/>
      <c r="P466" s="12"/>
      <c r="Q466" s="13">
        <v>0</v>
      </c>
      <c r="R466" s="14"/>
      <c r="S466" s="84"/>
      <c r="T466" s="84"/>
      <c r="U466" s="192"/>
    </row>
    <row r="467" spans="1:21" ht="15.75" x14ac:dyDescent="0.25">
      <c r="A467" s="10"/>
      <c r="B467" s="176"/>
      <c r="C467" s="176"/>
      <c r="D467" s="176"/>
      <c r="E467" s="148"/>
      <c r="F467" s="186" t="str">
        <f t="shared" si="21"/>
        <v/>
      </c>
      <c r="G467" s="186" t="str">
        <f t="shared" si="22"/>
        <v/>
      </c>
      <c r="H467" s="187" t="str" cm="1">
        <f t="array" ref="H467">IF(LEN(E467)=0,"",SUM(IF(OR(E467={"SRO"}),1,E467),IF(F467="Yes",1,0),IF(G467="Yes",1,0)))</f>
        <v/>
      </c>
      <c r="I467" s="151"/>
      <c r="J467" s="87" t="str">
        <f t="shared" si="23"/>
        <v/>
      </c>
      <c r="K467" s="149"/>
      <c r="L467" s="12"/>
      <c r="M467" s="13">
        <v>0</v>
      </c>
      <c r="N467" s="170"/>
      <c r="O467" s="23"/>
      <c r="P467" s="12"/>
      <c r="Q467" s="13">
        <v>0</v>
      </c>
      <c r="R467" s="14"/>
      <c r="S467" s="84"/>
      <c r="T467" s="84"/>
      <c r="U467" s="192"/>
    </row>
    <row r="468" spans="1:21" ht="15.75" x14ac:dyDescent="0.25">
      <c r="A468" s="10"/>
      <c r="B468" s="176"/>
      <c r="C468" s="176"/>
      <c r="D468" s="176"/>
      <c r="E468" s="148"/>
      <c r="F468" s="186" t="str">
        <f t="shared" si="21"/>
        <v/>
      </c>
      <c r="G468" s="186" t="str">
        <f t="shared" si="22"/>
        <v/>
      </c>
      <c r="H468" s="187" t="str" cm="1">
        <f t="array" ref="H468">IF(LEN(E468)=0,"",SUM(IF(OR(E468={"SRO"}),1,E468),IF(F468="Yes",1,0),IF(G468="Yes",1,0)))</f>
        <v/>
      </c>
      <c r="I468" s="151"/>
      <c r="J468" s="87" t="str">
        <f t="shared" si="23"/>
        <v/>
      </c>
      <c r="K468" s="149"/>
      <c r="L468" s="12"/>
      <c r="M468" s="13">
        <v>0</v>
      </c>
      <c r="N468" s="170"/>
      <c r="O468" s="23"/>
      <c r="P468" s="12"/>
      <c r="Q468" s="13">
        <v>0</v>
      </c>
      <c r="R468" s="14"/>
      <c r="S468" s="84"/>
      <c r="T468" s="84"/>
      <c r="U468" s="192"/>
    </row>
    <row r="469" spans="1:21" ht="15.75" x14ac:dyDescent="0.25">
      <c r="A469" s="10"/>
      <c r="B469" s="176"/>
      <c r="C469" s="176"/>
      <c r="D469" s="176"/>
      <c r="E469" s="148"/>
      <c r="F469" s="186" t="str">
        <f t="shared" si="21"/>
        <v/>
      </c>
      <c r="G469" s="186" t="str">
        <f t="shared" si="22"/>
        <v/>
      </c>
      <c r="H469" s="187" t="str" cm="1">
        <f t="array" ref="H469">IF(LEN(E469)=0,"",SUM(IF(OR(E469={"SRO"}),1,E469),IF(F469="Yes",1,0),IF(G469="Yes",1,0)))</f>
        <v/>
      </c>
      <c r="I469" s="151"/>
      <c r="J469" s="87" t="str">
        <f t="shared" si="23"/>
        <v/>
      </c>
      <c r="K469" s="149"/>
      <c r="L469" s="12"/>
      <c r="M469" s="13">
        <v>0</v>
      </c>
      <c r="N469" s="170"/>
      <c r="O469" s="23"/>
      <c r="P469" s="12"/>
      <c r="Q469" s="13">
        <v>0</v>
      </c>
      <c r="R469" s="14"/>
      <c r="S469" s="84"/>
      <c r="T469" s="84"/>
      <c r="U469" s="192"/>
    </row>
    <row r="470" spans="1:21" ht="15.75" x14ac:dyDescent="0.25">
      <c r="A470" s="10"/>
      <c r="B470" s="176"/>
      <c r="C470" s="176"/>
      <c r="D470" s="176"/>
      <c r="E470" s="148"/>
      <c r="F470" s="186" t="str">
        <f t="shared" si="21"/>
        <v/>
      </c>
      <c r="G470" s="186" t="str">
        <f t="shared" si="22"/>
        <v/>
      </c>
      <c r="H470" s="187" t="str" cm="1">
        <f t="array" ref="H470">IF(LEN(E470)=0,"",SUM(IF(OR(E470={"SRO"}),1,E470),IF(F470="Yes",1,0),IF(G470="Yes",1,0)))</f>
        <v/>
      </c>
      <c r="I470" s="151"/>
      <c r="J470" s="87" t="str">
        <f t="shared" si="23"/>
        <v/>
      </c>
      <c r="K470" s="149"/>
      <c r="L470" s="12"/>
      <c r="M470" s="13">
        <v>0</v>
      </c>
      <c r="N470" s="170"/>
      <c r="O470" s="23"/>
      <c r="P470" s="12"/>
      <c r="Q470" s="13">
        <v>0</v>
      </c>
      <c r="R470" s="14"/>
      <c r="S470" s="84"/>
      <c r="T470" s="84"/>
      <c r="U470" s="192"/>
    </row>
    <row r="471" spans="1:21" ht="15.75" x14ac:dyDescent="0.25">
      <c r="A471" s="10"/>
      <c r="B471" s="176"/>
      <c r="C471" s="176"/>
      <c r="D471" s="176"/>
      <c r="E471" s="148"/>
      <c r="F471" s="186" t="str">
        <f t="shared" si="21"/>
        <v/>
      </c>
      <c r="G471" s="186" t="str">
        <f t="shared" si="22"/>
        <v/>
      </c>
      <c r="H471" s="187" t="str" cm="1">
        <f t="array" ref="H471">IF(LEN(E471)=0,"",SUM(IF(OR(E471={"SRO"}),1,E471),IF(F471="Yes",1,0),IF(G471="Yes",1,0)))</f>
        <v/>
      </c>
      <c r="I471" s="151"/>
      <c r="J471" s="87" t="str">
        <f t="shared" si="23"/>
        <v/>
      </c>
      <c r="K471" s="149"/>
      <c r="L471" s="12"/>
      <c r="M471" s="13">
        <v>0</v>
      </c>
      <c r="N471" s="170"/>
      <c r="O471" s="23"/>
      <c r="P471" s="12"/>
      <c r="Q471" s="13">
        <v>0</v>
      </c>
      <c r="R471" s="14"/>
      <c r="S471" s="84"/>
      <c r="T471" s="84"/>
      <c r="U471" s="192"/>
    </row>
    <row r="472" spans="1:21" ht="15.75" x14ac:dyDescent="0.25">
      <c r="A472" s="10"/>
      <c r="B472" s="176"/>
      <c r="C472" s="176"/>
      <c r="D472" s="176"/>
      <c r="E472" s="148"/>
      <c r="F472" s="186" t="str">
        <f t="shared" si="21"/>
        <v/>
      </c>
      <c r="G472" s="186" t="str">
        <f t="shared" si="22"/>
        <v/>
      </c>
      <c r="H472" s="187" t="str" cm="1">
        <f t="array" ref="H472">IF(LEN(E472)=0,"",SUM(IF(OR(E472={"SRO"}),1,E472),IF(F472="Yes",1,0),IF(G472="Yes",1,0)))</f>
        <v/>
      </c>
      <c r="I472" s="151"/>
      <c r="J472" s="87" t="str">
        <f t="shared" si="23"/>
        <v/>
      </c>
      <c r="K472" s="149"/>
      <c r="L472" s="12"/>
      <c r="M472" s="13">
        <v>0</v>
      </c>
      <c r="N472" s="170"/>
      <c r="O472" s="23"/>
      <c r="P472" s="12"/>
      <c r="Q472" s="13">
        <v>0</v>
      </c>
      <c r="R472" s="14"/>
      <c r="S472" s="84"/>
      <c r="T472" s="84"/>
      <c r="U472" s="192"/>
    </row>
    <row r="473" spans="1:21" ht="15.75" x14ac:dyDescent="0.25">
      <c r="A473" s="10"/>
      <c r="B473" s="176"/>
      <c r="C473" s="176"/>
      <c r="D473" s="176"/>
      <c r="E473" s="148"/>
      <c r="F473" s="186" t="str">
        <f t="shared" si="21"/>
        <v/>
      </c>
      <c r="G473" s="186" t="str">
        <f t="shared" si="22"/>
        <v/>
      </c>
      <c r="H473" s="187" t="str" cm="1">
        <f t="array" ref="H473">IF(LEN(E473)=0,"",SUM(IF(OR(E473={"SRO"}),1,E473),IF(F473="Yes",1,0),IF(G473="Yes",1,0)))</f>
        <v/>
      </c>
      <c r="I473" s="151"/>
      <c r="J473" s="87" t="str">
        <f t="shared" si="23"/>
        <v/>
      </c>
      <c r="K473" s="149"/>
      <c r="L473" s="12"/>
      <c r="M473" s="13">
        <v>0</v>
      </c>
      <c r="N473" s="170"/>
      <c r="O473" s="23"/>
      <c r="P473" s="12"/>
      <c r="Q473" s="13">
        <v>0</v>
      </c>
      <c r="R473" s="14"/>
      <c r="S473" s="84"/>
      <c r="T473" s="84"/>
      <c r="U473" s="192"/>
    </row>
    <row r="474" spans="1:21" ht="15.75" x14ac:dyDescent="0.25">
      <c r="A474" s="10"/>
      <c r="B474" s="176"/>
      <c r="C474" s="176"/>
      <c r="D474" s="176"/>
      <c r="E474" s="148"/>
      <c r="F474" s="186" t="str">
        <f t="shared" si="21"/>
        <v/>
      </c>
      <c r="G474" s="186" t="str">
        <f t="shared" si="22"/>
        <v/>
      </c>
      <c r="H474" s="187" t="str" cm="1">
        <f t="array" ref="H474">IF(LEN(E474)=0,"",SUM(IF(OR(E474={"SRO"}),1,E474),IF(F474="Yes",1,0),IF(G474="Yes",1,0)))</f>
        <v/>
      </c>
      <c r="I474" s="151"/>
      <c r="J474" s="87" t="str">
        <f t="shared" si="23"/>
        <v/>
      </c>
      <c r="K474" s="149"/>
      <c r="L474" s="12"/>
      <c r="M474" s="13">
        <v>0</v>
      </c>
      <c r="N474" s="170"/>
      <c r="O474" s="23"/>
      <c r="P474" s="12"/>
      <c r="Q474" s="13">
        <v>0</v>
      </c>
      <c r="R474" s="14"/>
      <c r="S474" s="84"/>
      <c r="T474" s="84"/>
      <c r="U474" s="192"/>
    </row>
    <row r="475" spans="1:21" ht="15.75" x14ac:dyDescent="0.25">
      <c r="A475" s="10"/>
      <c r="B475" s="176"/>
      <c r="C475" s="176"/>
      <c r="D475" s="176"/>
      <c r="E475" s="148"/>
      <c r="F475" s="186" t="str">
        <f t="shared" si="21"/>
        <v/>
      </c>
      <c r="G475" s="186" t="str">
        <f t="shared" si="22"/>
        <v/>
      </c>
      <c r="H475" s="187" t="str" cm="1">
        <f t="array" ref="H475">IF(LEN(E475)=0,"",SUM(IF(OR(E475={"SRO"}),1,E475),IF(F475="Yes",1,0),IF(G475="Yes",1,0)))</f>
        <v/>
      </c>
      <c r="I475" s="151"/>
      <c r="J475" s="87" t="str">
        <f t="shared" si="23"/>
        <v/>
      </c>
      <c r="K475" s="149"/>
      <c r="L475" s="12"/>
      <c r="M475" s="13">
        <v>0</v>
      </c>
      <c r="N475" s="170"/>
      <c r="O475" s="23"/>
      <c r="P475" s="12"/>
      <c r="Q475" s="13">
        <v>0</v>
      </c>
      <c r="R475" s="14"/>
      <c r="S475" s="84"/>
      <c r="T475" s="84"/>
      <c r="U475" s="192"/>
    </row>
    <row r="476" spans="1:21" ht="15.75" x14ac:dyDescent="0.25">
      <c r="A476" s="10"/>
      <c r="B476" s="176"/>
      <c r="C476" s="176"/>
      <c r="D476" s="176"/>
      <c r="E476" s="148"/>
      <c r="F476" s="186" t="str">
        <f t="shared" si="21"/>
        <v/>
      </c>
      <c r="G476" s="186" t="str">
        <f t="shared" si="22"/>
        <v/>
      </c>
      <c r="H476" s="187" t="str" cm="1">
        <f t="array" ref="H476">IF(LEN(E476)=0,"",SUM(IF(OR(E476={"SRO"}),1,E476),IF(F476="Yes",1,0),IF(G476="Yes",1,0)))</f>
        <v/>
      </c>
      <c r="I476" s="151"/>
      <c r="J476" s="87" t="str">
        <f t="shared" si="23"/>
        <v/>
      </c>
      <c r="K476" s="149"/>
      <c r="L476" s="12"/>
      <c r="M476" s="13">
        <v>0</v>
      </c>
      <c r="N476" s="170"/>
      <c r="O476" s="23"/>
      <c r="P476" s="12"/>
      <c r="Q476" s="13">
        <v>0</v>
      </c>
      <c r="R476" s="14"/>
      <c r="S476" s="84"/>
      <c r="T476" s="84"/>
      <c r="U476" s="192"/>
    </row>
    <row r="477" spans="1:21" ht="15.75" x14ac:dyDescent="0.25">
      <c r="A477" s="10"/>
      <c r="B477" s="176"/>
      <c r="C477" s="176"/>
      <c r="D477" s="176"/>
      <c r="E477" s="148"/>
      <c r="F477" s="186" t="str">
        <f t="shared" si="21"/>
        <v/>
      </c>
      <c r="G477" s="186" t="str">
        <f t="shared" si="22"/>
        <v/>
      </c>
      <c r="H477" s="187" t="str" cm="1">
        <f t="array" ref="H477">IF(LEN(E477)=0,"",SUM(IF(OR(E477={"SRO"}),1,E477),IF(F477="Yes",1,0),IF(G477="Yes",1,0)))</f>
        <v/>
      </c>
      <c r="I477" s="151"/>
      <c r="J477" s="87" t="str">
        <f t="shared" si="23"/>
        <v/>
      </c>
      <c r="K477" s="149"/>
      <c r="L477" s="12"/>
      <c r="M477" s="13">
        <v>0</v>
      </c>
      <c r="N477" s="170"/>
      <c r="O477" s="23"/>
      <c r="P477" s="12"/>
      <c r="Q477" s="13">
        <v>0</v>
      </c>
      <c r="R477" s="14"/>
      <c r="S477" s="84"/>
      <c r="T477" s="84"/>
      <c r="U477" s="192"/>
    </row>
    <row r="478" spans="1:21" ht="15.75" x14ac:dyDescent="0.25">
      <c r="A478" s="10"/>
      <c r="B478" s="176"/>
      <c r="C478" s="176"/>
      <c r="D478" s="176"/>
      <c r="E478" s="148"/>
      <c r="F478" s="186" t="str">
        <f t="shared" si="21"/>
        <v/>
      </c>
      <c r="G478" s="186" t="str">
        <f t="shared" si="22"/>
        <v/>
      </c>
      <c r="H478" s="187" t="str" cm="1">
        <f t="array" ref="H478">IF(LEN(E478)=0,"",SUM(IF(OR(E478={"SRO"}),1,E478),IF(F478="Yes",1,0),IF(G478="Yes",1,0)))</f>
        <v/>
      </c>
      <c r="I478" s="151"/>
      <c r="J478" s="87" t="str">
        <f t="shared" si="23"/>
        <v/>
      </c>
      <c r="K478" s="149"/>
      <c r="L478" s="12"/>
      <c r="M478" s="13">
        <v>0</v>
      </c>
      <c r="N478" s="170"/>
      <c r="O478" s="23"/>
      <c r="P478" s="12"/>
      <c r="Q478" s="13">
        <v>0</v>
      </c>
      <c r="R478" s="14"/>
      <c r="S478" s="84"/>
      <c r="T478" s="84"/>
      <c r="U478" s="192"/>
    </row>
    <row r="479" spans="1:21" ht="15.75" x14ac:dyDescent="0.25">
      <c r="A479" s="10"/>
      <c r="B479" s="176"/>
      <c r="C479" s="176"/>
      <c r="D479" s="176"/>
      <c r="E479" s="148"/>
      <c r="F479" s="186" t="str">
        <f t="shared" si="21"/>
        <v/>
      </c>
      <c r="G479" s="186" t="str">
        <f t="shared" si="22"/>
        <v/>
      </c>
      <c r="H479" s="187" t="str" cm="1">
        <f t="array" ref="H479">IF(LEN(E479)=0,"",SUM(IF(OR(E479={"SRO"}),1,E479),IF(F479="Yes",1,0),IF(G479="Yes",1,0)))</f>
        <v/>
      </c>
      <c r="I479" s="151"/>
      <c r="J479" s="87" t="str">
        <f t="shared" si="23"/>
        <v/>
      </c>
      <c r="K479" s="149"/>
      <c r="L479" s="12"/>
      <c r="M479" s="13">
        <v>0</v>
      </c>
      <c r="N479" s="170"/>
      <c r="O479" s="23"/>
      <c r="P479" s="12"/>
      <c r="Q479" s="13">
        <v>0</v>
      </c>
      <c r="R479" s="14"/>
      <c r="S479" s="84"/>
      <c r="T479" s="84"/>
      <c r="U479" s="192"/>
    </row>
    <row r="480" spans="1:21" ht="15.75" x14ac:dyDescent="0.25">
      <c r="A480" s="10"/>
      <c r="B480" s="176"/>
      <c r="C480" s="176"/>
      <c r="D480" s="176"/>
      <c r="E480" s="148"/>
      <c r="F480" s="186" t="str">
        <f t="shared" si="21"/>
        <v/>
      </c>
      <c r="G480" s="186" t="str">
        <f t="shared" si="22"/>
        <v/>
      </c>
      <c r="H480" s="187" t="str" cm="1">
        <f t="array" ref="H480">IF(LEN(E480)=0,"",SUM(IF(OR(E480={"SRO"}),1,E480),IF(F480="Yes",1,0),IF(G480="Yes",1,0)))</f>
        <v/>
      </c>
      <c r="I480" s="151"/>
      <c r="J480" s="87" t="str">
        <f t="shared" si="23"/>
        <v/>
      </c>
      <c r="K480" s="149"/>
      <c r="L480" s="12"/>
      <c r="M480" s="13">
        <v>0</v>
      </c>
      <c r="N480" s="170"/>
      <c r="O480" s="23"/>
      <c r="P480" s="12"/>
      <c r="Q480" s="13">
        <v>0</v>
      </c>
      <c r="R480" s="14"/>
      <c r="S480" s="84"/>
      <c r="T480" s="84"/>
      <c r="U480" s="192"/>
    </row>
    <row r="481" spans="1:21" ht="15.75" x14ac:dyDescent="0.25">
      <c r="A481" s="10"/>
      <c r="B481" s="176"/>
      <c r="C481" s="176"/>
      <c r="D481" s="176"/>
      <c r="E481" s="148"/>
      <c r="F481" s="186" t="str">
        <f t="shared" si="21"/>
        <v/>
      </c>
      <c r="G481" s="186" t="str">
        <f t="shared" si="22"/>
        <v/>
      </c>
      <c r="H481" s="187" t="str" cm="1">
        <f t="array" ref="H481">IF(LEN(E481)=0,"",SUM(IF(OR(E481={"SRO"}),1,E481),IF(F481="Yes",1,0),IF(G481="Yes",1,0)))</f>
        <v/>
      </c>
      <c r="I481" s="151"/>
      <c r="J481" s="87" t="str">
        <f t="shared" si="23"/>
        <v/>
      </c>
      <c r="K481" s="149"/>
      <c r="L481" s="12"/>
      <c r="M481" s="13">
        <v>0</v>
      </c>
      <c r="N481" s="170"/>
      <c r="O481" s="23"/>
      <c r="P481" s="12"/>
      <c r="Q481" s="13">
        <v>0</v>
      </c>
      <c r="R481" s="14"/>
      <c r="S481" s="84"/>
      <c r="T481" s="84"/>
      <c r="U481" s="192"/>
    </row>
    <row r="482" spans="1:21" ht="15.75" x14ac:dyDescent="0.25">
      <c r="A482" s="10"/>
      <c r="B482" s="176"/>
      <c r="C482" s="176"/>
      <c r="D482" s="176"/>
      <c r="E482" s="148"/>
      <c r="F482" s="186" t="str">
        <f t="shared" si="21"/>
        <v/>
      </c>
      <c r="G482" s="186" t="str">
        <f t="shared" si="22"/>
        <v/>
      </c>
      <c r="H482" s="187" t="str" cm="1">
        <f t="array" ref="H482">IF(LEN(E482)=0,"",SUM(IF(OR(E482={"SRO"}),1,E482),IF(F482="Yes",1,0),IF(G482="Yes",1,0)))</f>
        <v/>
      </c>
      <c r="I482" s="151"/>
      <c r="J482" s="87" t="str">
        <f t="shared" si="23"/>
        <v/>
      </c>
      <c r="K482" s="149"/>
      <c r="L482" s="12"/>
      <c r="M482" s="13">
        <v>0</v>
      </c>
      <c r="N482" s="170"/>
      <c r="O482" s="23"/>
      <c r="P482" s="12"/>
      <c r="Q482" s="13">
        <v>0</v>
      </c>
      <c r="R482" s="14"/>
      <c r="S482" s="84"/>
      <c r="T482" s="84"/>
      <c r="U482" s="192"/>
    </row>
    <row r="483" spans="1:21" ht="15.75" x14ac:dyDescent="0.25">
      <c r="A483" s="10"/>
      <c r="B483" s="176"/>
      <c r="C483" s="176"/>
      <c r="D483" s="176"/>
      <c r="E483" s="148"/>
      <c r="F483" s="186" t="str">
        <f t="shared" si="21"/>
        <v/>
      </c>
      <c r="G483" s="186" t="str">
        <f t="shared" si="22"/>
        <v/>
      </c>
      <c r="H483" s="187" t="str" cm="1">
        <f t="array" ref="H483">IF(LEN(E483)=0,"",SUM(IF(OR(E483={"SRO"}),1,E483),IF(F483="Yes",1,0),IF(G483="Yes",1,0)))</f>
        <v/>
      </c>
      <c r="I483" s="151"/>
      <c r="J483" s="87" t="str">
        <f t="shared" si="23"/>
        <v/>
      </c>
      <c r="K483" s="149"/>
      <c r="L483" s="12"/>
      <c r="M483" s="13">
        <v>0</v>
      </c>
      <c r="N483" s="170"/>
      <c r="O483" s="23"/>
      <c r="P483" s="12"/>
      <c r="Q483" s="13">
        <v>0</v>
      </c>
      <c r="R483" s="14"/>
      <c r="S483" s="84"/>
      <c r="T483" s="84"/>
      <c r="U483" s="192"/>
    </row>
    <row r="484" spans="1:21" ht="15.75" x14ac:dyDescent="0.25">
      <c r="A484" s="10"/>
      <c r="B484" s="176"/>
      <c r="C484" s="176"/>
      <c r="D484" s="176"/>
      <c r="E484" s="148"/>
      <c r="F484" s="186" t="str">
        <f t="shared" si="21"/>
        <v/>
      </c>
      <c r="G484" s="186" t="str">
        <f t="shared" si="22"/>
        <v/>
      </c>
      <c r="H484" s="187" t="str" cm="1">
        <f t="array" ref="H484">IF(LEN(E484)=0,"",SUM(IF(OR(E484={"SRO"}),1,E484),IF(F484="Yes",1,0),IF(G484="Yes",1,0)))</f>
        <v/>
      </c>
      <c r="I484" s="151"/>
      <c r="J484" s="87" t="str">
        <f t="shared" si="23"/>
        <v/>
      </c>
      <c r="K484" s="149"/>
      <c r="L484" s="12"/>
      <c r="M484" s="13">
        <v>0</v>
      </c>
      <c r="N484" s="170"/>
      <c r="O484" s="23"/>
      <c r="P484" s="12"/>
      <c r="Q484" s="13">
        <v>0</v>
      </c>
      <c r="R484" s="14"/>
      <c r="S484" s="84"/>
      <c r="T484" s="84"/>
      <c r="U484" s="192"/>
    </row>
    <row r="485" spans="1:21" ht="15.75" x14ac:dyDescent="0.25">
      <c r="A485" s="10"/>
      <c r="B485" s="176"/>
      <c r="C485" s="176"/>
      <c r="D485" s="176"/>
      <c r="E485" s="148"/>
      <c r="F485" s="186" t="str">
        <f t="shared" si="21"/>
        <v/>
      </c>
      <c r="G485" s="186" t="str">
        <f t="shared" si="22"/>
        <v/>
      </c>
      <c r="H485" s="187" t="str" cm="1">
        <f t="array" ref="H485">IF(LEN(E485)=0,"",SUM(IF(OR(E485={"SRO"}),1,E485),IF(F485="Yes",1,0),IF(G485="Yes",1,0)))</f>
        <v/>
      </c>
      <c r="I485" s="151"/>
      <c r="J485" s="87" t="str">
        <f t="shared" si="23"/>
        <v/>
      </c>
      <c r="K485" s="149"/>
      <c r="L485" s="12"/>
      <c r="M485" s="13">
        <v>0</v>
      </c>
      <c r="N485" s="170"/>
      <c r="O485" s="23"/>
      <c r="P485" s="12"/>
      <c r="Q485" s="13">
        <v>0</v>
      </c>
      <c r="R485" s="14"/>
      <c r="S485" s="84"/>
      <c r="T485" s="84"/>
      <c r="U485" s="192"/>
    </row>
    <row r="486" spans="1:21" ht="15.75" x14ac:dyDescent="0.25">
      <c r="A486" s="10"/>
      <c r="B486" s="176"/>
      <c r="C486" s="176"/>
      <c r="D486" s="176"/>
      <c r="E486" s="148"/>
      <c r="F486" s="186" t="str">
        <f t="shared" si="21"/>
        <v/>
      </c>
      <c r="G486" s="186" t="str">
        <f t="shared" si="22"/>
        <v/>
      </c>
      <c r="H486" s="187" t="str" cm="1">
        <f t="array" ref="H486">IF(LEN(E486)=0,"",SUM(IF(OR(E486={"SRO"}),1,E486),IF(F486="Yes",1,0),IF(G486="Yes",1,0)))</f>
        <v/>
      </c>
      <c r="I486" s="151"/>
      <c r="J486" s="87" t="str">
        <f t="shared" si="23"/>
        <v/>
      </c>
      <c r="K486" s="149"/>
      <c r="L486" s="12"/>
      <c r="M486" s="13">
        <v>0</v>
      </c>
      <c r="N486" s="170"/>
      <c r="O486" s="23"/>
      <c r="P486" s="12"/>
      <c r="Q486" s="13">
        <v>0</v>
      </c>
      <c r="R486" s="14"/>
      <c r="S486" s="84"/>
      <c r="T486" s="84"/>
      <c r="U486" s="192"/>
    </row>
    <row r="487" spans="1:21" ht="15.75" x14ac:dyDescent="0.25">
      <c r="A487" s="10"/>
      <c r="B487" s="176"/>
      <c r="C487" s="176"/>
      <c r="D487" s="176"/>
      <c r="E487" s="148"/>
      <c r="F487" s="186" t="str">
        <f t="shared" si="21"/>
        <v/>
      </c>
      <c r="G487" s="186" t="str">
        <f t="shared" si="22"/>
        <v/>
      </c>
      <c r="H487" s="187" t="str" cm="1">
        <f t="array" ref="H487">IF(LEN(E487)=0,"",SUM(IF(OR(E487={"SRO"}),1,E487),IF(F487="Yes",1,0),IF(G487="Yes",1,0)))</f>
        <v/>
      </c>
      <c r="I487" s="151"/>
      <c r="J487" s="87" t="str">
        <f t="shared" si="23"/>
        <v/>
      </c>
      <c r="K487" s="149"/>
      <c r="L487" s="12"/>
      <c r="M487" s="13">
        <v>0</v>
      </c>
      <c r="N487" s="170"/>
      <c r="O487" s="23"/>
      <c r="P487" s="12"/>
      <c r="Q487" s="13">
        <v>0</v>
      </c>
      <c r="R487" s="14"/>
      <c r="S487" s="84"/>
      <c r="T487" s="84"/>
      <c r="U487" s="192"/>
    </row>
    <row r="488" spans="1:21" ht="15.75" x14ac:dyDescent="0.25">
      <c r="A488" s="10"/>
      <c r="B488" s="176"/>
      <c r="C488" s="176"/>
      <c r="D488" s="176"/>
      <c r="E488" s="148"/>
      <c r="F488" s="186" t="str">
        <f t="shared" si="21"/>
        <v/>
      </c>
      <c r="G488" s="186" t="str">
        <f t="shared" si="22"/>
        <v/>
      </c>
      <c r="H488" s="187" t="str" cm="1">
        <f t="array" ref="H488">IF(LEN(E488)=0,"",SUM(IF(OR(E488={"SRO"}),1,E488),IF(F488="Yes",1,0),IF(G488="Yes",1,0)))</f>
        <v/>
      </c>
      <c r="I488" s="151"/>
      <c r="J488" s="87" t="str">
        <f t="shared" si="23"/>
        <v/>
      </c>
      <c r="K488" s="149"/>
      <c r="L488" s="12"/>
      <c r="M488" s="13">
        <v>0</v>
      </c>
      <c r="N488" s="170"/>
      <c r="O488" s="23"/>
      <c r="P488" s="12"/>
      <c r="Q488" s="13">
        <v>0</v>
      </c>
      <c r="R488" s="14"/>
      <c r="S488" s="84"/>
      <c r="T488" s="84"/>
      <c r="U488" s="192"/>
    </row>
    <row r="489" spans="1:21" ht="15.75" x14ac:dyDescent="0.25">
      <c r="A489" s="10"/>
      <c r="B489" s="176"/>
      <c r="C489" s="176"/>
      <c r="D489" s="176"/>
      <c r="E489" s="148"/>
      <c r="F489" s="186" t="str">
        <f t="shared" si="21"/>
        <v/>
      </c>
      <c r="G489" s="186" t="str">
        <f t="shared" si="22"/>
        <v/>
      </c>
      <c r="H489" s="187" t="str" cm="1">
        <f t="array" ref="H489">IF(LEN(E489)=0,"",SUM(IF(OR(E489={"SRO"}),1,E489),IF(F489="Yes",1,0),IF(G489="Yes",1,0)))</f>
        <v/>
      </c>
      <c r="I489" s="151"/>
      <c r="J489" s="87" t="str">
        <f t="shared" si="23"/>
        <v/>
      </c>
      <c r="K489" s="149"/>
      <c r="L489" s="12"/>
      <c r="M489" s="13">
        <v>0</v>
      </c>
      <c r="N489" s="170"/>
      <c r="O489" s="23"/>
      <c r="P489" s="12"/>
      <c r="Q489" s="13">
        <v>0</v>
      </c>
      <c r="R489" s="14"/>
      <c r="S489" s="84"/>
      <c r="T489" s="84"/>
      <c r="U489" s="192"/>
    </row>
    <row r="490" spans="1:21" ht="15.75" x14ac:dyDescent="0.25">
      <c r="A490" s="10"/>
      <c r="B490" s="176"/>
      <c r="C490" s="176"/>
      <c r="D490" s="176"/>
      <c r="E490" s="148"/>
      <c r="F490" s="186" t="str">
        <f t="shared" si="21"/>
        <v/>
      </c>
      <c r="G490" s="186" t="str">
        <f t="shared" si="22"/>
        <v/>
      </c>
      <c r="H490" s="187" t="str" cm="1">
        <f t="array" ref="H490">IF(LEN(E490)=0,"",SUM(IF(OR(E490={"SRO"}),1,E490),IF(F490="Yes",1,0),IF(G490="Yes",1,0)))</f>
        <v/>
      </c>
      <c r="I490" s="151"/>
      <c r="J490" s="87" t="str">
        <f t="shared" si="23"/>
        <v/>
      </c>
      <c r="K490" s="149"/>
      <c r="L490" s="12"/>
      <c r="M490" s="13">
        <v>0</v>
      </c>
      <c r="N490" s="170"/>
      <c r="O490" s="23"/>
      <c r="P490" s="12"/>
      <c r="Q490" s="13">
        <v>0</v>
      </c>
      <c r="R490" s="14"/>
      <c r="S490" s="84"/>
      <c r="T490" s="84"/>
      <c r="U490" s="192"/>
    </row>
    <row r="491" spans="1:21" ht="15.75" x14ac:dyDescent="0.25">
      <c r="A491" s="10"/>
      <c r="B491" s="176"/>
      <c r="C491" s="176"/>
      <c r="D491" s="176"/>
      <c r="E491" s="148"/>
      <c r="F491" s="186" t="str">
        <f t="shared" si="21"/>
        <v/>
      </c>
      <c r="G491" s="186" t="str">
        <f t="shared" si="22"/>
        <v/>
      </c>
      <c r="H491" s="187" t="str" cm="1">
        <f t="array" ref="H491">IF(LEN(E491)=0,"",SUM(IF(OR(E491={"SRO"}),1,E491),IF(F491="Yes",1,0),IF(G491="Yes",1,0)))</f>
        <v/>
      </c>
      <c r="I491" s="151"/>
      <c r="J491" s="87" t="str">
        <f t="shared" si="23"/>
        <v/>
      </c>
      <c r="K491" s="149"/>
      <c r="L491" s="12"/>
      <c r="M491" s="13">
        <v>0</v>
      </c>
      <c r="N491" s="170"/>
      <c r="O491" s="23"/>
      <c r="P491" s="12"/>
      <c r="Q491" s="13">
        <v>0</v>
      </c>
      <c r="R491" s="14"/>
      <c r="S491" s="84"/>
      <c r="T491" s="84"/>
      <c r="U491" s="192"/>
    </row>
    <row r="492" spans="1:21" ht="15.75" x14ac:dyDescent="0.25">
      <c r="A492" s="10"/>
      <c r="B492" s="176"/>
      <c r="C492" s="176"/>
      <c r="D492" s="176"/>
      <c r="E492" s="148"/>
      <c r="F492" s="186" t="str">
        <f t="shared" si="21"/>
        <v/>
      </c>
      <c r="G492" s="186" t="str">
        <f t="shared" si="22"/>
        <v/>
      </c>
      <c r="H492" s="187" t="str" cm="1">
        <f t="array" ref="H492">IF(LEN(E492)=0,"",SUM(IF(OR(E492={"SRO"}),1,E492),IF(F492="Yes",1,0),IF(G492="Yes",1,0)))</f>
        <v/>
      </c>
      <c r="I492" s="151"/>
      <c r="J492" s="87" t="str">
        <f t="shared" si="23"/>
        <v/>
      </c>
      <c r="K492" s="149"/>
      <c r="L492" s="12"/>
      <c r="M492" s="13">
        <v>0</v>
      </c>
      <c r="N492" s="170"/>
      <c r="O492" s="23"/>
      <c r="P492" s="12"/>
      <c r="Q492" s="13">
        <v>0</v>
      </c>
      <c r="R492" s="14"/>
      <c r="S492" s="84"/>
      <c r="T492" s="84"/>
      <c r="U492" s="192"/>
    </row>
    <row r="493" spans="1:21" ht="15.75" x14ac:dyDescent="0.25">
      <c r="A493" s="10"/>
      <c r="B493" s="176"/>
      <c r="C493" s="176"/>
      <c r="D493" s="176"/>
      <c r="E493" s="148"/>
      <c r="F493" s="186" t="str">
        <f t="shared" si="21"/>
        <v/>
      </c>
      <c r="G493" s="186" t="str">
        <f t="shared" si="22"/>
        <v/>
      </c>
      <c r="H493" s="187" t="str" cm="1">
        <f t="array" ref="H493">IF(LEN(E493)=0,"",SUM(IF(OR(E493={"SRO"}),1,E493),IF(F493="Yes",1,0),IF(G493="Yes",1,0)))</f>
        <v/>
      </c>
      <c r="I493" s="151"/>
      <c r="J493" s="87" t="str">
        <f t="shared" si="23"/>
        <v/>
      </c>
      <c r="K493" s="149"/>
      <c r="L493" s="12"/>
      <c r="M493" s="13">
        <v>0</v>
      </c>
      <c r="N493" s="170"/>
      <c r="O493" s="23"/>
      <c r="P493" s="12"/>
      <c r="Q493" s="13">
        <v>0</v>
      </c>
      <c r="R493" s="14"/>
      <c r="S493" s="84"/>
      <c r="T493" s="84"/>
      <c r="U493" s="192"/>
    </row>
    <row r="494" spans="1:21" ht="15.75" x14ac:dyDescent="0.25">
      <c r="A494" s="10"/>
      <c r="B494" s="176"/>
      <c r="C494" s="176"/>
      <c r="D494" s="176"/>
      <c r="E494" s="148"/>
      <c r="F494" s="186" t="str">
        <f t="shared" si="21"/>
        <v/>
      </c>
      <c r="G494" s="186" t="str">
        <f t="shared" si="22"/>
        <v/>
      </c>
      <c r="H494" s="187" t="str" cm="1">
        <f t="array" ref="H494">IF(LEN(E494)=0,"",SUM(IF(OR(E494={"SRO"}),1,E494),IF(F494="Yes",1,0),IF(G494="Yes",1,0)))</f>
        <v/>
      </c>
      <c r="I494" s="151"/>
      <c r="J494" s="87" t="str">
        <f t="shared" si="23"/>
        <v/>
      </c>
      <c r="K494" s="149"/>
      <c r="L494" s="12"/>
      <c r="M494" s="13">
        <v>0</v>
      </c>
      <c r="N494" s="170"/>
      <c r="O494" s="23"/>
      <c r="P494" s="12"/>
      <c r="Q494" s="13">
        <v>0</v>
      </c>
      <c r="R494" s="14"/>
      <c r="S494" s="84"/>
      <c r="T494" s="84"/>
      <c r="U494" s="192"/>
    </row>
    <row r="495" spans="1:21" ht="15.75" x14ac:dyDescent="0.25">
      <c r="A495" s="10"/>
      <c r="B495" s="176"/>
      <c r="C495" s="176"/>
      <c r="D495" s="176"/>
      <c r="E495" s="148"/>
      <c r="F495" s="186" t="str">
        <f t="shared" si="21"/>
        <v/>
      </c>
      <c r="G495" s="186" t="str">
        <f t="shared" si="22"/>
        <v/>
      </c>
      <c r="H495" s="187" t="str" cm="1">
        <f t="array" ref="H495">IF(LEN(E495)=0,"",SUM(IF(OR(E495={"SRO"}),1,E495),IF(F495="Yes",1,0),IF(G495="Yes",1,0)))</f>
        <v/>
      </c>
      <c r="I495" s="151"/>
      <c r="J495" s="87" t="str">
        <f t="shared" si="23"/>
        <v/>
      </c>
      <c r="K495" s="149"/>
      <c r="L495" s="12"/>
      <c r="M495" s="13">
        <v>0</v>
      </c>
      <c r="N495" s="170"/>
      <c r="O495" s="23"/>
      <c r="P495" s="12"/>
      <c r="Q495" s="13">
        <v>0</v>
      </c>
      <c r="R495" s="14"/>
      <c r="S495" s="84"/>
      <c r="T495" s="84"/>
      <c r="U495" s="192"/>
    </row>
    <row r="496" spans="1:21" ht="15.75" x14ac:dyDescent="0.25">
      <c r="A496" s="10"/>
      <c r="B496" s="176"/>
      <c r="C496" s="176"/>
      <c r="D496" s="176"/>
      <c r="E496" s="148"/>
      <c r="F496" s="186" t="str">
        <f t="shared" si="21"/>
        <v/>
      </c>
      <c r="G496" s="186" t="str">
        <f t="shared" si="22"/>
        <v/>
      </c>
      <c r="H496" s="187" t="str" cm="1">
        <f t="array" ref="H496">IF(LEN(E496)=0,"",SUM(IF(OR(E496={"SRO"}),1,E496),IF(F496="Yes",1,0),IF(G496="Yes",1,0)))</f>
        <v/>
      </c>
      <c r="I496" s="151"/>
      <c r="J496" s="87" t="str">
        <f t="shared" si="23"/>
        <v/>
      </c>
      <c r="K496" s="149"/>
      <c r="L496" s="12"/>
      <c r="M496" s="13">
        <v>0</v>
      </c>
      <c r="N496" s="170"/>
      <c r="O496" s="23"/>
      <c r="P496" s="12"/>
      <c r="Q496" s="13">
        <v>0</v>
      </c>
      <c r="R496" s="14"/>
      <c r="S496" s="84"/>
      <c r="T496" s="84"/>
      <c r="U496" s="192"/>
    </row>
    <row r="497" spans="1:21" ht="15.75" x14ac:dyDescent="0.25">
      <c r="A497" s="10"/>
      <c r="B497" s="176"/>
      <c r="C497" s="176"/>
      <c r="D497" s="176"/>
      <c r="E497" s="148"/>
      <c r="F497" s="186" t="str">
        <f t="shared" si="21"/>
        <v/>
      </c>
      <c r="G497" s="186" t="str">
        <f t="shared" si="22"/>
        <v/>
      </c>
      <c r="H497" s="187" t="str" cm="1">
        <f t="array" ref="H497">IF(LEN(E497)=0,"",SUM(IF(OR(E497={"SRO"}),1,E497),IF(F497="Yes",1,0),IF(G497="Yes",1,0)))</f>
        <v/>
      </c>
      <c r="I497" s="151"/>
      <c r="J497" s="87" t="str">
        <f t="shared" si="23"/>
        <v/>
      </c>
      <c r="K497" s="149"/>
      <c r="L497" s="12"/>
      <c r="M497" s="13">
        <v>0</v>
      </c>
      <c r="N497" s="170"/>
      <c r="O497" s="23"/>
      <c r="P497" s="12"/>
      <c r="Q497" s="13">
        <v>0</v>
      </c>
      <c r="R497" s="14"/>
      <c r="S497" s="84"/>
      <c r="T497" s="84"/>
      <c r="U497" s="192"/>
    </row>
    <row r="498" spans="1:21" ht="15.75" x14ac:dyDescent="0.25">
      <c r="A498" s="10"/>
      <c r="B498" s="176"/>
      <c r="C498" s="176"/>
      <c r="D498" s="176"/>
      <c r="E498" s="148"/>
      <c r="F498" s="186" t="str">
        <f t="shared" si="21"/>
        <v/>
      </c>
      <c r="G498" s="186" t="str">
        <f t="shared" si="22"/>
        <v/>
      </c>
      <c r="H498" s="187" t="str" cm="1">
        <f t="array" ref="H498">IF(LEN(E498)=0,"",SUM(IF(OR(E498={"SRO"}),1,E498),IF(F498="Yes",1,0),IF(G498="Yes",1,0)))</f>
        <v/>
      </c>
      <c r="I498" s="151"/>
      <c r="J498" s="87" t="str">
        <f t="shared" si="23"/>
        <v/>
      </c>
      <c r="K498" s="149"/>
      <c r="L498" s="12"/>
      <c r="M498" s="13">
        <v>0</v>
      </c>
      <c r="N498" s="170"/>
      <c r="O498" s="23"/>
      <c r="P498" s="12"/>
      <c r="Q498" s="13">
        <v>0</v>
      </c>
      <c r="R498" s="14"/>
      <c r="S498" s="84"/>
      <c r="T498" s="84"/>
      <c r="U498" s="192"/>
    </row>
    <row r="499" spans="1:21" ht="15.75" x14ac:dyDescent="0.25">
      <c r="A499" s="10"/>
      <c r="B499" s="176"/>
      <c r="C499" s="176"/>
      <c r="D499" s="176"/>
      <c r="E499" s="148"/>
      <c r="F499" s="186" t="str">
        <f t="shared" si="21"/>
        <v/>
      </c>
      <c r="G499" s="186" t="str">
        <f t="shared" si="22"/>
        <v/>
      </c>
      <c r="H499" s="187" t="str" cm="1">
        <f t="array" ref="H499">IF(LEN(E499)=0,"",SUM(IF(OR(E499={"SRO"}),1,E499),IF(F499="Yes",1,0),IF(G499="Yes",1,0)))</f>
        <v/>
      </c>
      <c r="I499" s="151"/>
      <c r="J499" s="87" t="str">
        <f t="shared" si="23"/>
        <v/>
      </c>
      <c r="K499" s="149"/>
      <c r="L499" s="12"/>
      <c r="M499" s="13">
        <v>0</v>
      </c>
      <c r="N499" s="170"/>
      <c r="O499" s="23"/>
      <c r="P499" s="12"/>
      <c r="Q499" s="13">
        <v>0</v>
      </c>
      <c r="R499" s="14"/>
      <c r="S499" s="84"/>
      <c r="T499" s="84"/>
      <c r="U499" s="192"/>
    </row>
    <row r="500" spans="1:21" ht="15.75" x14ac:dyDescent="0.25">
      <c r="A500" s="10"/>
      <c r="B500" s="176"/>
      <c r="C500" s="176"/>
      <c r="D500" s="176"/>
      <c r="E500" s="148"/>
      <c r="F500" s="186" t="str">
        <f t="shared" si="21"/>
        <v/>
      </c>
      <c r="G500" s="186" t="str">
        <f t="shared" si="22"/>
        <v/>
      </c>
      <c r="H500" s="187" t="str" cm="1">
        <f t="array" ref="H500">IF(LEN(E500)=0,"",SUM(IF(OR(E500={"SRO"}),1,E500),IF(F500="Yes",1,0),IF(G500="Yes",1,0)))</f>
        <v/>
      </c>
      <c r="I500" s="151"/>
      <c r="J500" s="87" t="str">
        <f t="shared" si="23"/>
        <v/>
      </c>
      <c r="K500" s="149"/>
      <c r="L500" s="12"/>
      <c r="M500" s="13">
        <v>0</v>
      </c>
      <c r="N500" s="170"/>
      <c r="O500" s="23"/>
      <c r="P500" s="12"/>
      <c r="Q500" s="13">
        <v>0</v>
      </c>
      <c r="R500" s="14"/>
      <c r="S500" s="84"/>
      <c r="T500" s="84"/>
      <c r="U500" s="192"/>
    </row>
    <row r="501" spans="1:21" ht="15.75" x14ac:dyDescent="0.25">
      <c r="A501" s="10"/>
      <c r="B501" s="176"/>
      <c r="C501" s="176"/>
      <c r="D501" s="176"/>
      <c r="E501" s="148"/>
      <c r="F501" s="186" t="str">
        <f t="shared" si="21"/>
        <v/>
      </c>
      <c r="G501" s="186" t="str">
        <f t="shared" si="22"/>
        <v/>
      </c>
      <c r="H501" s="187" t="str" cm="1">
        <f t="array" ref="H501">IF(LEN(E501)=0,"",SUM(IF(OR(E501={"SRO"}),1,E501),IF(F501="Yes",1,0),IF(G501="Yes",1,0)))</f>
        <v/>
      </c>
      <c r="I501" s="151"/>
      <c r="J501" s="87" t="str">
        <f t="shared" si="23"/>
        <v/>
      </c>
      <c r="K501" s="149"/>
      <c r="L501" s="12"/>
      <c r="M501" s="13">
        <v>0</v>
      </c>
      <c r="N501" s="170"/>
      <c r="O501" s="23"/>
      <c r="P501" s="12"/>
      <c r="Q501" s="13">
        <v>0</v>
      </c>
      <c r="R501" s="14"/>
      <c r="S501" s="84"/>
      <c r="T501" s="84"/>
      <c r="U501" s="192"/>
    </row>
    <row r="502" spans="1:21" ht="15.75" x14ac:dyDescent="0.25">
      <c r="A502" s="10"/>
      <c r="B502" s="176"/>
      <c r="C502" s="176"/>
      <c r="D502" s="176"/>
      <c r="E502" s="148"/>
      <c r="F502" s="186" t="str">
        <f t="shared" si="21"/>
        <v/>
      </c>
      <c r="G502" s="186" t="str">
        <f t="shared" si="22"/>
        <v/>
      </c>
      <c r="H502" s="187" t="str" cm="1">
        <f t="array" ref="H502">IF(LEN(E502)=0,"",SUM(IF(OR(E502={"SRO"}),1,E502),IF(F502="Yes",1,0),IF(G502="Yes",1,0)))</f>
        <v/>
      </c>
      <c r="I502" s="151"/>
      <c r="J502" s="87" t="str">
        <f t="shared" si="23"/>
        <v/>
      </c>
      <c r="K502" s="149"/>
      <c r="L502" s="12"/>
      <c r="M502" s="13">
        <v>0</v>
      </c>
      <c r="N502" s="170"/>
      <c r="O502" s="23"/>
      <c r="P502" s="12"/>
      <c r="Q502" s="13">
        <v>0</v>
      </c>
      <c r="R502" s="14"/>
      <c r="S502" s="84"/>
      <c r="T502" s="84"/>
      <c r="U502" s="192"/>
    </row>
    <row r="503" spans="1:21" ht="15.75" x14ac:dyDescent="0.25">
      <c r="A503" s="10"/>
      <c r="B503" s="176"/>
      <c r="C503" s="176"/>
      <c r="D503" s="176"/>
      <c r="E503" s="148"/>
      <c r="F503" s="186" t="str">
        <f t="shared" si="21"/>
        <v/>
      </c>
      <c r="G503" s="186" t="str">
        <f t="shared" si="22"/>
        <v/>
      </c>
      <c r="H503" s="187" t="str" cm="1">
        <f t="array" ref="H503">IF(LEN(E503)=0,"",SUM(IF(OR(E503={"SRO"}),1,E503),IF(F503="Yes",1,0),IF(G503="Yes",1,0)))</f>
        <v/>
      </c>
      <c r="I503" s="151"/>
      <c r="J503" s="87" t="str">
        <f t="shared" si="23"/>
        <v/>
      </c>
      <c r="K503" s="149"/>
      <c r="L503" s="12"/>
      <c r="M503" s="13">
        <v>0</v>
      </c>
      <c r="N503" s="170"/>
      <c r="O503" s="23"/>
      <c r="P503" s="12"/>
      <c r="Q503" s="13">
        <v>0</v>
      </c>
      <c r="R503" s="14"/>
      <c r="S503" s="84"/>
      <c r="T503" s="84"/>
      <c r="U503" s="192"/>
    </row>
    <row r="504" spans="1:21" ht="15.75" x14ac:dyDescent="0.25">
      <c r="A504" s="10"/>
      <c r="B504" s="176"/>
      <c r="C504" s="176"/>
      <c r="D504" s="176"/>
      <c r="E504" s="148"/>
      <c r="F504" s="186" t="str">
        <f t="shared" si="21"/>
        <v/>
      </c>
      <c r="G504" s="186" t="str">
        <f t="shared" si="22"/>
        <v/>
      </c>
      <c r="H504" s="187" t="str" cm="1">
        <f t="array" ref="H504">IF(LEN(E504)=0,"",SUM(IF(OR(E504={"SRO"}),1,E504),IF(F504="Yes",1,0),IF(G504="Yes",1,0)))</f>
        <v/>
      </c>
      <c r="I504" s="151"/>
      <c r="J504" s="87" t="str">
        <f t="shared" si="23"/>
        <v/>
      </c>
      <c r="K504" s="149"/>
      <c r="L504" s="12"/>
      <c r="M504" s="13">
        <v>0</v>
      </c>
      <c r="N504" s="170"/>
      <c r="O504" s="23"/>
      <c r="P504" s="12"/>
      <c r="Q504" s="13">
        <v>0</v>
      </c>
      <c r="R504" s="14"/>
      <c r="S504" s="84"/>
      <c r="T504" s="84"/>
      <c r="U504" s="192"/>
    </row>
    <row r="505" spans="1:21" ht="15.75" x14ac:dyDescent="0.25">
      <c r="A505" s="10"/>
      <c r="B505" s="176"/>
      <c r="C505" s="176"/>
      <c r="D505" s="176"/>
      <c r="E505" s="148"/>
      <c r="F505" s="186" t="str">
        <f t="shared" si="21"/>
        <v/>
      </c>
      <c r="G505" s="186" t="str">
        <f t="shared" si="22"/>
        <v/>
      </c>
      <c r="H505" s="187" t="str" cm="1">
        <f t="array" ref="H505">IF(LEN(E505)=0,"",SUM(IF(OR(E505={"SRO"}),1,E505),IF(F505="Yes",1,0),IF(G505="Yes",1,0)))</f>
        <v/>
      </c>
      <c r="I505" s="151"/>
      <c r="J505" s="87" t="str">
        <f t="shared" si="23"/>
        <v/>
      </c>
      <c r="K505" s="149"/>
      <c r="L505" s="12"/>
      <c r="M505" s="13">
        <v>0</v>
      </c>
      <c r="N505" s="170"/>
      <c r="O505" s="23"/>
      <c r="P505" s="12"/>
      <c r="Q505" s="13">
        <v>0</v>
      </c>
      <c r="R505" s="14"/>
      <c r="S505" s="84"/>
      <c r="T505" s="84"/>
      <c r="U505" s="192"/>
    </row>
    <row r="506" spans="1:21" ht="15.75" x14ac:dyDescent="0.25">
      <c r="A506" s="10"/>
      <c r="B506" s="176"/>
      <c r="C506" s="176"/>
      <c r="D506" s="176"/>
      <c r="E506" s="148"/>
      <c r="F506" s="186" t="str">
        <f t="shared" si="21"/>
        <v/>
      </c>
      <c r="G506" s="186" t="str">
        <f t="shared" si="22"/>
        <v/>
      </c>
      <c r="H506" s="187" t="str" cm="1">
        <f t="array" ref="H506">IF(LEN(E506)=0,"",SUM(IF(OR(E506={"SRO"}),1,E506),IF(F506="Yes",1,0),IF(G506="Yes",1,0)))</f>
        <v/>
      </c>
      <c r="I506" s="151"/>
      <c r="J506" s="87" t="str">
        <f t="shared" si="23"/>
        <v/>
      </c>
      <c r="K506" s="149"/>
      <c r="L506" s="12"/>
      <c r="M506" s="13">
        <v>0</v>
      </c>
      <c r="N506" s="170"/>
      <c r="O506" s="23"/>
      <c r="P506" s="12"/>
      <c r="Q506" s="13">
        <v>0</v>
      </c>
      <c r="R506" s="14"/>
      <c r="S506" s="84"/>
      <c r="T506" s="84"/>
      <c r="U506" s="192"/>
    </row>
    <row r="507" spans="1:21" ht="15.75" x14ac:dyDescent="0.25">
      <c r="A507" s="10"/>
      <c r="B507" s="176"/>
      <c r="C507" s="176"/>
      <c r="D507" s="176"/>
      <c r="E507" s="148"/>
      <c r="F507" s="186" t="str">
        <f t="shared" si="21"/>
        <v/>
      </c>
      <c r="G507" s="186" t="str">
        <f t="shared" si="22"/>
        <v/>
      </c>
      <c r="H507" s="187" t="str" cm="1">
        <f t="array" ref="H507">IF(LEN(E507)=0,"",SUM(IF(OR(E507={"SRO"}),1,E507),IF(F507="Yes",1,0),IF(G507="Yes",1,0)))</f>
        <v/>
      </c>
      <c r="I507" s="151"/>
      <c r="J507" s="87" t="str">
        <f t="shared" si="23"/>
        <v/>
      </c>
      <c r="K507" s="149"/>
      <c r="L507" s="12"/>
      <c r="M507" s="13">
        <v>0</v>
      </c>
      <c r="N507" s="170"/>
      <c r="O507" s="23"/>
      <c r="P507" s="12"/>
      <c r="Q507" s="13">
        <v>0</v>
      </c>
      <c r="R507" s="14"/>
      <c r="S507" s="84"/>
      <c r="T507" s="84"/>
      <c r="U507" s="192"/>
    </row>
    <row r="508" spans="1:21" ht="16.5" thickBot="1" x14ac:dyDescent="0.3">
      <c r="A508" s="221"/>
      <c r="B508" s="177"/>
      <c r="C508" s="177"/>
      <c r="D508" s="223"/>
      <c r="E508" s="224"/>
      <c r="F508" s="225" t="str">
        <f t="shared" si="21"/>
        <v/>
      </c>
      <c r="G508" s="225" t="str">
        <f t="shared" si="22"/>
        <v/>
      </c>
      <c r="H508" s="187" t="str" cm="1">
        <f t="array" ref="H508">IF(LEN(E508)=0,"",SUM(IF(OR(E508={"SRO"}),1,E508),IF(F508="Yes",1,0),IF(G508="Yes",1,0)))</f>
        <v/>
      </c>
      <c r="I508" s="151"/>
      <c r="J508" s="87" t="str">
        <f t="shared" si="23"/>
        <v/>
      </c>
      <c r="K508" s="149"/>
      <c r="L508" s="12"/>
      <c r="M508" s="16">
        <v>0</v>
      </c>
      <c r="N508" s="189"/>
      <c r="O508" s="23"/>
      <c r="P508" s="12"/>
      <c r="Q508" s="16">
        <v>0</v>
      </c>
      <c r="R508" s="17"/>
      <c r="S508" s="84"/>
      <c r="T508" s="84"/>
      <c r="U508" s="192"/>
    </row>
    <row r="509" spans="1:21" ht="15.75" x14ac:dyDescent="0.25">
      <c r="A509" s="222"/>
      <c r="E509" s="224"/>
      <c r="F509" s="225" t="str">
        <f t="shared" si="21"/>
        <v/>
      </c>
      <c r="G509" s="225" t="str">
        <f t="shared" si="22"/>
        <v/>
      </c>
      <c r="H509" s="187" t="str" cm="1">
        <f t="array" ref="H509">IF(LEN(E509)=0,"",SUM(IF(OR(E509={"SRO"}),1,E509),IF(F509="Yes",1,0),IF(G509="Yes",1,0)))</f>
        <v/>
      </c>
      <c r="I509" s="151"/>
      <c r="J509" s="87" t="str">
        <f t="shared" si="23"/>
        <v/>
      </c>
      <c r="K509" s="149"/>
      <c r="L509" s="12"/>
      <c r="O509" s="23"/>
      <c r="P509" s="12"/>
      <c r="S509" s="84"/>
      <c r="T509" s="84"/>
      <c r="U509" s="192"/>
    </row>
    <row r="510" spans="1:21" ht="15.75" x14ac:dyDescent="0.25">
      <c r="A510" s="222"/>
      <c r="E510" s="224"/>
      <c r="F510" s="225" t="str">
        <f t="shared" si="21"/>
        <v/>
      </c>
      <c r="G510" s="225" t="str">
        <f t="shared" si="22"/>
        <v/>
      </c>
      <c r="H510" s="187" t="str" cm="1">
        <f t="array" ref="H510">IF(LEN(E510)=0,"",SUM(IF(OR(E510={"SRO"}),1,E510),IF(F510="Yes",1,0),IF(G510="Yes",1,0)))</f>
        <v/>
      </c>
      <c r="I510" s="151"/>
      <c r="J510" s="87" t="str">
        <f t="shared" si="23"/>
        <v/>
      </c>
      <c r="K510" s="149"/>
      <c r="L510" s="12"/>
      <c r="O510" s="23"/>
      <c r="P510" s="12"/>
      <c r="S510" s="84"/>
      <c r="T510" s="84"/>
      <c r="U510" s="192"/>
    </row>
    <row r="511" spans="1:21" ht="15.75" x14ac:dyDescent="0.25">
      <c r="A511" s="222"/>
      <c r="E511" s="224"/>
      <c r="F511" s="225" t="str">
        <f t="shared" si="21"/>
        <v/>
      </c>
      <c r="G511" s="225" t="str">
        <f t="shared" si="22"/>
        <v/>
      </c>
      <c r="H511" s="187" t="str" cm="1">
        <f t="array" ref="H511">IF(LEN(E511)=0,"",SUM(IF(OR(E511={"SRO"}),1,E511),IF(F511="Yes",1,0),IF(G511="Yes",1,0)))</f>
        <v/>
      </c>
      <c r="I511" s="151"/>
      <c r="J511" s="87" t="str">
        <f t="shared" si="23"/>
        <v/>
      </c>
      <c r="K511" s="149"/>
      <c r="L511" s="12"/>
      <c r="O511" s="23"/>
      <c r="P511" s="12"/>
      <c r="S511" s="84"/>
      <c r="T511" s="84"/>
      <c r="U511" s="192"/>
    </row>
    <row r="512" spans="1:21" ht="15.75" x14ac:dyDescent="0.25">
      <c r="A512" s="222"/>
      <c r="E512" s="224"/>
      <c r="F512" s="225" t="str">
        <f t="shared" si="21"/>
        <v/>
      </c>
      <c r="G512" s="225" t="str">
        <f t="shared" si="22"/>
        <v/>
      </c>
      <c r="H512" s="187" t="str" cm="1">
        <f t="array" ref="H512">IF(LEN(E512)=0,"",SUM(IF(OR(E512={"SRO"}),1,E512),IF(F512="Yes",1,0),IF(G512="Yes",1,0)))</f>
        <v/>
      </c>
      <c r="I512" s="151"/>
      <c r="J512" s="87" t="str">
        <f t="shared" si="23"/>
        <v/>
      </c>
      <c r="K512" s="149"/>
      <c r="L512" s="12"/>
      <c r="O512" s="23"/>
      <c r="P512" s="12"/>
      <c r="S512" s="84"/>
      <c r="T512" s="84"/>
      <c r="U512" s="192"/>
    </row>
    <row r="513" spans="1:21" ht="15.75" x14ac:dyDescent="0.25">
      <c r="A513" s="222"/>
      <c r="E513" s="224"/>
      <c r="F513" s="225" t="str">
        <f t="shared" si="21"/>
        <v/>
      </c>
      <c r="G513" s="225" t="str">
        <f t="shared" si="22"/>
        <v/>
      </c>
      <c r="H513" s="187" t="str" cm="1">
        <f t="array" ref="H513">IF(LEN(E513)=0,"",SUM(IF(OR(E513={"SRO"}),1,E513),IF(F513="Yes",1,0),IF(G513="Yes",1,0)))</f>
        <v/>
      </c>
      <c r="I513" s="151"/>
      <c r="J513" s="87" t="str">
        <f t="shared" si="23"/>
        <v/>
      </c>
      <c r="K513" s="149"/>
      <c r="L513" s="12"/>
      <c r="O513" s="23"/>
      <c r="P513" s="12"/>
      <c r="S513" s="84"/>
      <c r="T513" s="84"/>
      <c r="U513" s="192"/>
    </row>
    <row r="514" spans="1:21" ht="15.75" x14ac:dyDescent="0.25">
      <c r="A514" s="222"/>
      <c r="E514" s="224"/>
      <c r="F514" s="225" t="str">
        <f t="shared" si="21"/>
        <v/>
      </c>
      <c r="G514" s="225" t="str">
        <f t="shared" si="22"/>
        <v/>
      </c>
      <c r="H514" s="187" t="str" cm="1">
        <f t="array" ref="H514">IF(LEN(E514)=0,"",SUM(IF(OR(E514={"SRO"}),1,E514),IF(F514="Yes",1,0),IF(G514="Yes",1,0)))</f>
        <v/>
      </c>
      <c r="I514" s="151"/>
      <c r="J514" s="87" t="str">
        <f t="shared" si="23"/>
        <v/>
      </c>
      <c r="K514" s="149"/>
      <c r="L514" s="12"/>
      <c r="O514" s="23"/>
      <c r="P514" s="12"/>
      <c r="S514" s="84"/>
      <c r="T514" s="84"/>
      <c r="U514" s="192"/>
    </row>
    <row r="515" spans="1:21" ht="15.75" x14ac:dyDescent="0.25">
      <c r="A515" s="222"/>
      <c r="E515" s="224"/>
      <c r="F515" s="225" t="str">
        <f t="shared" si="21"/>
        <v/>
      </c>
      <c r="G515" s="225" t="str">
        <f t="shared" si="22"/>
        <v/>
      </c>
      <c r="H515" s="187" t="str" cm="1">
        <f t="array" ref="H515">IF(LEN(E515)=0,"",SUM(IF(OR(E515={"SRO"}),1,E515),IF(F515="Yes",1,0),IF(G515="Yes",1,0)))</f>
        <v/>
      </c>
      <c r="I515" s="151"/>
      <c r="J515" s="87" t="str">
        <f t="shared" si="23"/>
        <v/>
      </c>
      <c r="K515" s="149"/>
      <c r="L515" s="12"/>
      <c r="O515" s="23"/>
      <c r="P515" s="12"/>
      <c r="S515" s="84"/>
      <c r="T515" s="84"/>
      <c r="U515" s="192"/>
    </row>
    <row r="516" spans="1:21" ht="15.75" x14ac:dyDescent="0.25">
      <c r="A516" s="222"/>
      <c r="E516" s="224"/>
      <c r="F516" s="225" t="str">
        <f t="shared" si="21"/>
        <v/>
      </c>
      <c r="G516" s="225" t="str">
        <f t="shared" si="22"/>
        <v/>
      </c>
      <c r="H516" s="187" t="str" cm="1">
        <f t="array" ref="H516">IF(LEN(E516)=0,"",SUM(IF(OR(E516={"SRO"}),1,E516),IF(F516="Yes",1,0),IF(G516="Yes",1,0)))</f>
        <v/>
      </c>
      <c r="I516" s="151"/>
      <c r="J516" s="87" t="str">
        <f t="shared" si="23"/>
        <v/>
      </c>
      <c r="K516" s="149"/>
      <c r="L516" s="12"/>
      <c r="O516" s="23"/>
      <c r="P516" s="12"/>
      <c r="S516" s="84"/>
      <c r="T516" s="84"/>
      <c r="U516" s="192"/>
    </row>
    <row r="517" spans="1:21" ht="15.75" x14ac:dyDescent="0.25">
      <c r="A517" s="222"/>
      <c r="E517" s="224"/>
      <c r="F517" s="225" t="str">
        <f t="shared" si="21"/>
        <v/>
      </c>
      <c r="G517" s="225" t="str">
        <f t="shared" si="22"/>
        <v/>
      </c>
      <c r="H517" s="187" t="str" cm="1">
        <f t="array" ref="H517">IF(LEN(E517)=0,"",SUM(IF(OR(E517={"SRO"}),1,E517),IF(F517="Yes",1,0),IF(G517="Yes",1,0)))</f>
        <v/>
      </c>
      <c r="I517" s="151"/>
      <c r="J517" s="87" t="str">
        <f t="shared" si="23"/>
        <v/>
      </c>
      <c r="K517" s="149"/>
      <c r="L517" s="12"/>
      <c r="O517" s="23"/>
      <c r="P517" s="12"/>
      <c r="S517" s="84"/>
      <c r="T517" s="84"/>
      <c r="U517" s="192"/>
    </row>
    <row r="518" spans="1:21" ht="15.75" x14ac:dyDescent="0.25">
      <c r="A518" s="222"/>
      <c r="E518" s="224"/>
      <c r="F518" s="225" t="str">
        <f t="shared" si="21"/>
        <v/>
      </c>
      <c r="G518" s="225" t="str">
        <f t="shared" si="22"/>
        <v/>
      </c>
      <c r="H518" s="187" t="str" cm="1">
        <f t="array" ref="H518">IF(LEN(E518)=0,"",SUM(IF(OR(E518={"SRO"}),1,E518),IF(F518="Yes",1,0),IF(G518="Yes",1,0)))</f>
        <v/>
      </c>
      <c r="I518" s="151"/>
      <c r="J518" s="87" t="str">
        <f t="shared" si="23"/>
        <v/>
      </c>
      <c r="K518" s="149"/>
      <c r="L518" s="12"/>
      <c r="O518" s="23"/>
      <c r="P518" s="12"/>
      <c r="S518" s="84"/>
      <c r="T518" s="84"/>
      <c r="U518" s="192"/>
    </row>
    <row r="519" spans="1:21" ht="15.75" x14ac:dyDescent="0.25">
      <c r="A519" s="222"/>
      <c r="E519" s="224"/>
      <c r="F519" s="225" t="str">
        <f t="shared" si="21"/>
        <v/>
      </c>
      <c r="G519" s="225" t="str">
        <f t="shared" si="22"/>
        <v/>
      </c>
      <c r="H519" s="187" t="str" cm="1">
        <f t="array" ref="H519">IF(LEN(E519)=0,"",SUM(IF(OR(E519={"SRO"}),1,E519),IF(F519="Yes",1,0),IF(G519="Yes",1,0)))</f>
        <v/>
      </c>
      <c r="I519" s="151"/>
      <c r="J519" s="87" t="str">
        <f t="shared" si="23"/>
        <v/>
      </c>
      <c r="K519" s="149"/>
      <c r="L519" s="12"/>
      <c r="O519" s="23"/>
      <c r="P519" s="12"/>
      <c r="S519" s="84"/>
      <c r="T519" s="84"/>
      <c r="U519" s="192"/>
    </row>
    <row r="520" spans="1:21" ht="15.75" x14ac:dyDescent="0.25">
      <c r="A520" s="222"/>
      <c r="E520" s="224"/>
      <c r="F520" s="225" t="str">
        <f t="shared" si="21"/>
        <v/>
      </c>
      <c r="G520" s="225" t="str">
        <f t="shared" si="22"/>
        <v/>
      </c>
      <c r="H520" s="187" t="str" cm="1">
        <f t="array" ref="H520">IF(LEN(E520)=0,"",SUM(IF(OR(E520={"SRO"}),1,E520),IF(F520="Yes",1,0),IF(G520="Yes",1,0)))</f>
        <v/>
      </c>
      <c r="I520" s="151"/>
      <c r="J520" s="87" t="str">
        <f t="shared" si="23"/>
        <v/>
      </c>
      <c r="K520" s="149"/>
      <c r="L520" s="12"/>
      <c r="O520" s="23"/>
      <c r="P520" s="12"/>
      <c r="S520" s="84"/>
      <c r="T520" s="84"/>
      <c r="U520" s="192"/>
    </row>
    <row r="521" spans="1:21" ht="15.75" x14ac:dyDescent="0.25">
      <c r="A521" s="222"/>
      <c r="E521" s="224"/>
      <c r="F521" s="225" t="str">
        <f t="shared" si="21"/>
        <v/>
      </c>
      <c r="G521" s="225" t="str">
        <f t="shared" si="22"/>
        <v/>
      </c>
      <c r="H521" s="187" t="str" cm="1">
        <f t="array" ref="H521">IF(LEN(E521)=0,"",SUM(IF(OR(E521={"SRO"}),1,E521),IF(F521="Yes",1,0),IF(G521="Yes",1,0)))</f>
        <v/>
      </c>
      <c r="I521" s="151"/>
      <c r="J521" s="87" t="str">
        <f t="shared" si="23"/>
        <v/>
      </c>
      <c r="K521" s="149"/>
      <c r="L521" s="12"/>
      <c r="O521" s="23"/>
      <c r="P521" s="12"/>
      <c r="S521" s="84"/>
      <c r="T521" s="84"/>
      <c r="U521" s="192"/>
    </row>
    <row r="522" spans="1:21" ht="15.75" x14ac:dyDescent="0.25">
      <c r="A522" s="222"/>
      <c r="E522" s="224"/>
      <c r="F522" s="225" t="str">
        <f t="shared" ref="F522:F585" si="24">IF(LEN(E522)=0,"", IF(E522="SRO", "No", "Yes"))</f>
        <v/>
      </c>
      <c r="G522" s="225" t="str">
        <f t="shared" ref="G522:G585" si="25">IF(LEN(E522)=0,"", IF(E522="SRO", "No", "Yes"))</f>
        <v/>
      </c>
      <c r="H522" s="187" t="str" cm="1">
        <f t="array" ref="H522">IF(LEN(E522)=0,"",SUM(IF(OR(E522={"SRO"}),1,E522),IF(F522="Yes",1,0),IF(G522="Yes",1,0)))</f>
        <v/>
      </c>
      <c r="I522" s="151"/>
      <c r="J522" s="87" t="str">
        <f t="shared" ref="J522:J585" si="26">IF(LEN(I522)=0,"", E522 &amp; " BR, " &amp; IF(I522="A single family home", "Section C", IF(OR(I522="In a building with 2 units", I522="In a building with 3 or 4 units"), "Section A", IF(I522="In a building with 5 or more units", "Section B", ""))))</f>
        <v/>
      </c>
      <c r="K522" s="149"/>
      <c r="L522" s="12"/>
      <c r="O522" s="23"/>
      <c r="P522" s="12"/>
      <c r="S522" s="84"/>
      <c r="T522" s="84"/>
      <c r="U522" s="192"/>
    </row>
    <row r="523" spans="1:21" ht="15.75" x14ac:dyDescent="0.25">
      <c r="A523" s="222"/>
      <c r="E523" s="224"/>
      <c r="F523" s="225" t="str">
        <f t="shared" si="24"/>
        <v/>
      </c>
      <c r="G523" s="225" t="str">
        <f t="shared" si="25"/>
        <v/>
      </c>
      <c r="H523" s="187" t="str" cm="1">
        <f t="array" ref="H523">IF(LEN(E523)=0,"",SUM(IF(OR(E523={"SRO"}),1,E523),IF(F523="Yes",1,0),IF(G523="Yes",1,0)))</f>
        <v/>
      </c>
      <c r="I523" s="151"/>
      <c r="J523" s="87" t="str">
        <f t="shared" si="26"/>
        <v/>
      </c>
      <c r="K523" s="149"/>
      <c r="L523" s="12"/>
      <c r="O523" s="23"/>
      <c r="P523" s="12"/>
      <c r="S523" s="84"/>
      <c r="T523" s="84"/>
      <c r="U523" s="192"/>
    </row>
    <row r="524" spans="1:21" ht="15.75" x14ac:dyDescent="0.25">
      <c r="A524" s="222"/>
      <c r="E524" s="224"/>
      <c r="F524" s="225" t="str">
        <f t="shared" si="24"/>
        <v/>
      </c>
      <c r="G524" s="225" t="str">
        <f t="shared" si="25"/>
        <v/>
      </c>
      <c r="H524" s="187" t="str" cm="1">
        <f t="array" ref="H524">IF(LEN(E524)=0,"",SUM(IF(OR(E524={"SRO"}),1,E524),IF(F524="Yes",1,0),IF(G524="Yes",1,0)))</f>
        <v/>
      </c>
      <c r="I524" s="151"/>
      <c r="J524" s="87" t="str">
        <f t="shared" si="26"/>
        <v/>
      </c>
      <c r="K524" s="149"/>
      <c r="L524" s="12"/>
      <c r="O524" s="23"/>
      <c r="P524" s="12"/>
      <c r="S524" s="84"/>
      <c r="T524" s="84"/>
      <c r="U524" s="192"/>
    </row>
    <row r="525" spans="1:21" ht="15.75" x14ac:dyDescent="0.25">
      <c r="A525" s="222"/>
      <c r="E525" s="224"/>
      <c r="F525" s="225" t="str">
        <f t="shared" si="24"/>
        <v/>
      </c>
      <c r="G525" s="225" t="str">
        <f t="shared" si="25"/>
        <v/>
      </c>
      <c r="H525" s="187" t="str" cm="1">
        <f t="array" ref="H525">IF(LEN(E525)=0,"",SUM(IF(OR(E525={"SRO"}),1,E525),IF(F525="Yes",1,0),IF(G525="Yes",1,0)))</f>
        <v/>
      </c>
      <c r="I525" s="151"/>
      <c r="J525" s="87" t="str">
        <f t="shared" si="26"/>
        <v/>
      </c>
      <c r="K525" s="149"/>
      <c r="L525" s="12"/>
      <c r="O525" s="23"/>
      <c r="P525" s="12"/>
      <c r="S525" s="84"/>
      <c r="T525" s="84"/>
      <c r="U525" s="192"/>
    </row>
    <row r="526" spans="1:21" ht="15.75" x14ac:dyDescent="0.25">
      <c r="A526" s="222"/>
      <c r="E526" s="224"/>
      <c r="F526" s="225" t="str">
        <f t="shared" si="24"/>
        <v/>
      </c>
      <c r="G526" s="225" t="str">
        <f t="shared" si="25"/>
        <v/>
      </c>
      <c r="H526" s="187" t="str" cm="1">
        <f t="array" ref="H526">IF(LEN(E526)=0,"",SUM(IF(OR(E526={"SRO"}),1,E526),IF(F526="Yes",1,0),IF(G526="Yes",1,0)))</f>
        <v/>
      </c>
      <c r="I526" s="151"/>
      <c r="J526" s="87" t="str">
        <f t="shared" si="26"/>
        <v/>
      </c>
      <c r="K526" s="149"/>
      <c r="L526" s="12"/>
      <c r="O526" s="23"/>
      <c r="P526" s="12"/>
      <c r="S526" s="84"/>
      <c r="T526" s="84"/>
      <c r="U526" s="192"/>
    </row>
    <row r="527" spans="1:21" ht="15.75" x14ac:dyDescent="0.25">
      <c r="A527" s="222"/>
      <c r="E527" s="224"/>
      <c r="F527" s="225" t="str">
        <f t="shared" si="24"/>
        <v/>
      </c>
      <c r="G527" s="225" t="str">
        <f t="shared" si="25"/>
        <v/>
      </c>
      <c r="H527" s="187" t="str" cm="1">
        <f t="array" ref="H527">IF(LEN(E527)=0,"",SUM(IF(OR(E527={"SRO"}),1,E527),IF(F527="Yes",1,0),IF(G527="Yes",1,0)))</f>
        <v/>
      </c>
      <c r="I527" s="151"/>
      <c r="J527" s="87" t="str">
        <f t="shared" si="26"/>
        <v/>
      </c>
      <c r="K527" s="149"/>
      <c r="L527" s="12"/>
      <c r="O527" s="23"/>
      <c r="P527" s="12"/>
      <c r="S527" s="84"/>
      <c r="T527" s="84"/>
      <c r="U527" s="192"/>
    </row>
    <row r="528" spans="1:21" ht="15.75" x14ac:dyDescent="0.25">
      <c r="A528" s="222"/>
      <c r="E528" s="224"/>
      <c r="F528" s="225" t="str">
        <f t="shared" si="24"/>
        <v/>
      </c>
      <c r="G528" s="225" t="str">
        <f t="shared" si="25"/>
        <v/>
      </c>
      <c r="H528" s="187" t="str" cm="1">
        <f t="array" ref="H528">IF(LEN(E528)=0,"",SUM(IF(OR(E528={"SRO"}),1,E528),IF(F528="Yes",1,0),IF(G528="Yes",1,0)))</f>
        <v/>
      </c>
      <c r="I528" s="151"/>
      <c r="J528" s="87" t="str">
        <f t="shared" si="26"/>
        <v/>
      </c>
      <c r="K528" s="149"/>
      <c r="L528" s="12"/>
      <c r="O528" s="23"/>
      <c r="P528" s="12"/>
      <c r="S528" s="84"/>
      <c r="T528" s="84"/>
      <c r="U528" s="192"/>
    </row>
    <row r="529" spans="1:21" ht="15.75" x14ac:dyDescent="0.25">
      <c r="A529" s="222"/>
      <c r="E529" s="224"/>
      <c r="F529" s="225" t="str">
        <f t="shared" si="24"/>
        <v/>
      </c>
      <c r="G529" s="225" t="str">
        <f t="shared" si="25"/>
        <v/>
      </c>
      <c r="H529" s="187" t="str" cm="1">
        <f t="array" ref="H529">IF(LEN(E529)=0,"",SUM(IF(OR(E529={"SRO"}),1,E529),IF(F529="Yes",1,0),IF(G529="Yes",1,0)))</f>
        <v/>
      </c>
      <c r="I529" s="151"/>
      <c r="J529" s="87" t="str">
        <f t="shared" si="26"/>
        <v/>
      </c>
      <c r="K529" s="149"/>
      <c r="L529" s="12"/>
      <c r="O529" s="23"/>
      <c r="P529" s="12"/>
      <c r="S529" s="84"/>
      <c r="T529" s="84"/>
      <c r="U529" s="192"/>
    </row>
    <row r="530" spans="1:21" ht="15.75" x14ac:dyDescent="0.25">
      <c r="A530" s="222"/>
      <c r="E530" s="224"/>
      <c r="F530" s="225" t="str">
        <f t="shared" si="24"/>
        <v/>
      </c>
      <c r="G530" s="225" t="str">
        <f t="shared" si="25"/>
        <v/>
      </c>
      <c r="H530" s="187" t="str" cm="1">
        <f t="array" ref="H530">IF(LEN(E530)=0,"",SUM(IF(OR(E530={"SRO"}),1,E530),IF(F530="Yes",1,0),IF(G530="Yes",1,0)))</f>
        <v/>
      </c>
      <c r="I530" s="151"/>
      <c r="J530" s="87" t="str">
        <f t="shared" si="26"/>
        <v/>
      </c>
      <c r="K530" s="149"/>
      <c r="L530" s="12"/>
      <c r="O530" s="23"/>
      <c r="P530" s="12"/>
      <c r="S530" s="84"/>
      <c r="T530" s="84"/>
      <c r="U530" s="192"/>
    </row>
    <row r="531" spans="1:21" ht="15.75" x14ac:dyDescent="0.25">
      <c r="A531" s="222"/>
      <c r="E531" s="224"/>
      <c r="F531" s="225" t="str">
        <f t="shared" si="24"/>
        <v/>
      </c>
      <c r="G531" s="225" t="str">
        <f t="shared" si="25"/>
        <v/>
      </c>
      <c r="H531" s="187" t="str" cm="1">
        <f t="array" ref="H531">IF(LEN(E531)=0,"",SUM(IF(OR(E531={"SRO"}),1,E531),IF(F531="Yes",1,0),IF(G531="Yes",1,0)))</f>
        <v/>
      </c>
      <c r="I531" s="151"/>
      <c r="J531" s="87" t="str">
        <f t="shared" si="26"/>
        <v/>
      </c>
      <c r="K531" s="149"/>
      <c r="L531" s="12"/>
      <c r="O531" s="23"/>
      <c r="P531" s="12"/>
      <c r="S531" s="84"/>
      <c r="T531" s="84"/>
      <c r="U531" s="192"/>
    </row>
    <row r="532" spans="1:21" ht="15.75" x14ac:dyDescent="0.25">
      <c r="A532" s="222"/>
      <c r="E532" s="224"/>
      <c r="F532" s="225" t="str">
        <f t="shared" si="24"/>
        <v/>
      </c>
      <c r="G532" s="225" t="str">
        <f t="shared" si="25"/>
        <v/>
      </c>
      <c r="H532" s="187" t="str" cm="1">
        <f t="array" ref="H532">IF(LEN(E532)=0,"",SUM(IF(OR(E532={"SRO"}),1,E532),IF(F532="Yes",1,0),IF(G532="Yes",1,0)))</f>
        <v/>
      </c>
      <c r="I532" s="151"/>
      <c r="J532" s="87" t="str">
        <f t="shared" si="26"/>
        <v/>
      </c>
      <c r="K532" s="149"/>
      <c r="L532" s="12"/>
      <c r="O532" s="23"/>
      <c r="P532" s="12"/>
      <c r="S532" s="84"/>
      <c r="T532" s="84"/>
      <c r="U532" s="192"/>
    </row>
    <row r="533" spans="1:21" ht="15.75" x14ac:dyDescent="0.25">
      <c r="A533" s="222"/>
      <c r="E533" s="224"/>
      <c r="F533" s="225" t="str">
        <f t="shared" si="24"/>
        <v/>
      </c>
      <c r="G533" s="225" t="str">
        <f t="shared" si="25"/>
        <v/>
      </c>
      <c r="H533" s="187" t="str" cm="1">
        <f t="array" ref="H533">IF(LEN(E533)=0,"",SUM(IF(OR(E533={"SRO"}),1,E533),IF(F533="Yes",1,0),IF(G533="Yes",1,0)))</f>
        <v/>
      </c>
      <c r="I533" s="151"/>
      <c r="J533" s="87" t="str">
        <f t="shared" si="26"/>
        <v/>
      </c>
      <c r="K533" s="149"/>
      <c r="L533" s="12"/>
      <c r="O533" s="23"/>
      <c r="P533" s="12"/>
      <c r="S533" s="84"/>
      <c r="T533" s="84"/>
      <c r="U533" s="192"/>
    </row>
    <row r="534" spans="1:21" ht="15.75" x14ac:dyDescent="0.25">
      <c r="A534" s="222"/>
      <c r="E534" s="224"/>
      <c r="F534" s="225" t="str">
        <f t="shared" si="24"/>
        <v/>
      </c>
      <c r="G534" s="225" t="str">
        <f t="shared" si="25"/>
        <v/>
      </c>
      <c r="H534" s="187" t="str" cm="1">
        <f t="array" ref="H534">IF(LEN(E534)=0,"",SUM(IF(OR(E534={"SRO"}),1,E534),IF(F534="Yes",1,0),IF(G534="Yes",1,0)))</f>
        <v/>
      </c>
      <c r="I534" s="151"/>
      <c r="J534" s="87" t="str">
        <f t="shared" si="26"/>
        <v/>
      </c>
      <c r="K534" s="149"/>
      <c r="L534" s="12"/>
      <c r="O534" s="23"/>
      <c r="P534" s="12"/>
      <c r="S534" s="84"/>
      <c r="T534" s="84"/>
      <c r="U534" s="192"/>
    </row>
    <row r="535" spans="1:21" ht="15.75" x14ac:dyDescent="0.25">
      <c r="A535" s="222"/>
      <c r="E535" s="224"/>
      <c r="F535" s="225" t="str">
        <f t="shared" si="24"/>
        <v/>
      </c>
      <c r="G535" s="225" t="str">
        <f t="shared" si="25"/>
        <v/>
      </c>
      <c r="H535" s="187" t="str" cm="1">
        <f t="array" ref="H535">IF(LEN(E535)=0,"",SUM(IF(OR(E535={"SRO"}),1,E535),IF(F535="Yes",1,0),IF(G535="Yes",1,0)))</f>
        <v/>
      </c>
      <c r="I535" s="151"/>
      <c r="J535" s="87" t="str">
        <f t="shared" si="26"/>
        <v/>
      </c>
      <c r="K535" s="149"/>
      <c r="L535" s="12"/>
      <c r="O535" s="23"/>
      <c r="P535" s="12"/>
      <c r="S535" s="84"/>
      <c r="T535" s="84"/>
      <c r="U535" s="192"/>
    </row>
    <row r="536" spans="1:21" ht="15.75" x14ac:dyDescent="0.25">
      <c r="A536" s="222"/>
      <c r="E536" s="224"/>
      <c r="F536" s="225" t="str">
        <f t="shared" si="24"/>
        <v/>
      </c>
      <c r="G536" s="225" t="str">
        <f t="shared" si="25"/>
        <v/>
      </c>
      <c r="H536" s="187" t="str" cm="1">
        <f t="array" ref="H536">IF(LEN(E536)=0,"",SUM(IF(OR(E536={"SRO"}),1,E536),IF(F536="Yes",1,0),IF(G536="Yes",1,0)))</f>
        <v/>
      </c>
      <c r="I536" s="151"/>
      <c r="J536" s="87" t="str">
        <f t="shared" si="26"/>
        <v/>
      </c>
      <c r="K536" s="149"/>
      <c r="L536" s="12"/>
      <c r="O536" s="23"/>
      <c r="P536" s="12"/>
      <c r="S536" s="84"/>
      <c r="T536" s="84"/>
      <c r="U536" s="192"/>
    </row>
    <row r="537" spans="1:21" ht="15.75" x14ac:dyDescent="0.25">
      <c r="A537" s="222"/>
      <c r="E537" s="224"/>
      <c r="F537" s="225" t="str">
        <f t="shared" si="24"/>
        <v/>
      </c>
      <c r="G537" s="225" t="str">
        <f t="shared" si="25"/>
        <v/>
      </c>
      <c r="H537" s="187" t="str" cm="1">
        <f t="array" ref="H537">IF(LEN(E537)=0,"",SUM(IF(OR(E537={"SRO"}),1,E537),IF(F537="Yes",1,0),IF(G537="Yes",1,0)))</f>
        <v/>
      </c>
      <c r="I537" s="151"/>
      <c r="J537" s="87" t="str">
        <f t="shared" si="26"/>
        <v/>
      </c>
      <c r="K537" s="149"/>
      <c r="L537" s="12"/>
      <c r="O537" s="23"/>
      <c r="P537" s="12"/>
      <c r="S537" s="84"/>
      <c r="T537" s="84"/>
      <c r="U537" s="192"/>
    </row>
    <row r="538" spans="1:21" ht="15.75" x14ac:dyDescent="0.25">
      <c r="A538" s="222"/>
      <c r="E538" s="224"/>
      <c r="F538" s="225" t="str">
        <f t="shared" si="24"/>
        <v/>
      </c>
      <c r="G538" s="225" t="str">
        <f t="shared" si="25"/>
        <v/>
      </c>
      <c r="H538" s="187" t="str" cm="1">
        <f t="array" ref="H538">IF(LEN(E538)=0,"",SUM(IF(OR(E538={"SRO"}),1,E538),IF(F538="Yes",1,0),IF(G538="Yes",1,0)))</f>
        <v/>
      </c>
      <c r="I538" s="151"/>
      <c r="J538" s="87" t="str">
        <f t="shared" si="26"/>
        <v/>
      </c>
      <c r="K538" s="149"/>
      <c r="L538" s="12"/>
      <c r="O538" s="23"/>
      <c r="P538" s="12"/>
      <c r="S538" s="84"/>
      <c r="T538" s="84"/>
      <c r="U538" s="192"/>
    </row>
    <row r="539" spans="1:21" ht="15.75" x14ac:dyDescent="0.25">
      <c r="A539" s="222"/>
      <c r="E539" s="224"/>
      <c r="F539" s="225" t="str">
        <f t="shared" si="24"/>
        <v/>
      </c>
      <c r="G539" s="225" t="str">
        <f t="shared" si="25"/>
        <v/>
      </c>
      <c r="H539" s="187" t="str" cm="1">
        <f t="array" ref="H539">IF(LEN(E539)=0,"",SUM(IF(OR(E539={"SRO"}),1,E539),IF(F539="Yes",1,0),IF(G539="Yes",1,0)))</f>
        <v/>
      </c>
      <c r="I539" s="151"/>
      <c r="J539" s="87" t="str">
        <f t="shared" si="26"/>
        <v/>
      </c>
      <c r="K539" s="149"/>
      <c r="L539" s="12"/>
      <c r="O539" s="23"/>
      <c r="P539" s="12"/>
      <c r="S539" s="84"/>
      <c r="T539" s="84"/>
      <c r="U539" s="192"/>
    </row>
    <row r="540" spans="1:21" ht="15.75" x14ac:dyDescent="0.25">
      <c r="A540" s="222"/>
      <c r="E540" s="224"/>
      <c r="F540" s="225" t="str">
        <f t="shared" si="24"/>
        <v/>
      </c>
      <c r="G540" s="225" t="str">
        <f t="shared" si="25"/>
        <v/>
      </c>
      <c r="H540" s="187" t="str" cm="1">
        <f t="array" ref="H540">IF(LEN(E540)=0,"",SUM(IF(OR(E540={"SRO"}),1,E540),IF(F540="Yes",1,0),IF(G540="Yes",1,0)))</f>
        <v/>
      </c>
      <c r="I540" s="151"/>
      <c r="J540" s="87" t="str">
        <f t="shared" si="26"/>
        <v/>
      </c>
      <c r="K540" s="149"/>
      <c r="L540" s="12"/>
      <c r="O540" s="23"/>
      <c r="P540" s="12"/>
      <c r="S540" s="84"/>
      <c r="T540" s="84"/>
      <c r="U540" s="192"/>
    </row>
    <row r="541" spans="1:21" ht="15.75" x14ac:dyDescent="0.25">
      <c r="A541" s="222"/>
      <c r="E541" s="224"/>
      <c r="F541" s="225" t="str">
        <f t="shared" si="24"/>
        <v/>
      </c>
      <c r="G541" s="225" t="str">
        <f t="shared" si="25"/>
        <v/>
      </c>
      <c r="H541" s="187" t="str" cm="1">
        <f t="array" ref="H541">IF(LEN(E541)=0,"",SUM(IF(OR(E541={"SRO"}),1,E541),IF(F541="Yes",1,0),IF(G541="Yes",1,0)))</f>
        <v/>
      </c>
      <c r="I541" s="151"/>
      <c r="J541" s="87" t="str">
        <f t="shared" si="26"/>
        <v/>
      </c>
      <c r="K541" s="149"/>
      <c r="L541" s="12"/>
      <c r="O541" s="23"/>
      <c r="P541" s="12"/>
      <c r="S541" s="84"/>
      <c r="T541" s="84"/>
      <c r="U541" s="192"/>
    </row>
    <row r="542" spans="1:21" ht="15.75" x14ac:dyDescent="0.25">
      <c r="A542" s="222"/>
      <c r="E542" s="224"/>
      <c r="F542" s="225" t="str">
        <f t="shared" si="24"/>
        <v/>
      </c>
      <c r="G542" s="225" t="str">
        <f t="shared" si="25"/>
        <v/>
      </c>
      <c r="H542" s="187" t="str" cm="1">
        <f t="array" ref="H542">IF(LEN(E542)=0,"",SUM(IF(OR(E542={"SRO"}),1,E542),IF(F542="Yes",1,0),IF(G542="Yes",1,0)))</f>
        <v/>
      </c>
      <c r="I542" s="151"/>
      <c r="J542" s="87" t="str">
        <f t="shared" si="26"/>
        <v/>
      </c>
      <c r="K542" s="149"/>
      <c r="L542" s="12"/>
      <c r="O542" s="23"/>
      <c r="P542" s="12"/>
      <c r="S542" s="84"/>
      <c r="T542" s="84"/>
      <c r="U542" s="192"/>
    </row>
    <row r="543" spans="1:21" ht="15.75" x14ac:dyDescent="0.25">
      <c r="A543" s="222"/>
      <c r="E543" s="224"/>
      <c r="F543" s="225" t="str">
        <f t="shared" si="24"/>
        <v/>
      </c>
      <c r="G543" s="225" t="str">
        <f t="shared" si="25"/>
        <v/>
      </c>
      <c r="H543" s="187" t="str" cm="1">
        <f t="array" ref="H543">IF(LEN(E543)=0,"",SUM(IF(OR(E543={"SRO"}),1,E543),IF(F543="Yes",1,0),IF(G543="Yes",1,0)))</f>
        <v/>
      </c>
      <c r="I543" s="151"/>
      <c r="J543" s="87" t="str">
        <f t="shared" si="26"/>
        <v/>
      </c>
      <c r="K543" s="149"/>
      <c r="L543" s="12"/>
      <c r="O543" s="23"/>
      <c r="P543" s="12"/>
      <c r="S543" s="84"/>
      <c r="T543" s="84"/>
      <c r="U543" s="192"/>
    </row>
    <row r="544" spans="1:21" ht="15.75" x14ac:dyDescent="0.25">
      <c r="A544" s="222"/>
      <c r="E544" s="224"/>
      <c r="F544" s="225" t="str">
        <f t="shared" si="24"/>
        <v/>
      </c>
      <c r="G544" s="225" t="str">
        <f t="shared" si="25"/>
        <v/>
      </c>
      <c r="H544" s="187" t="str" cm="1">
        <f t="array" ref="H544">IF(LEN(E544)=0,"",SUM(IF(OR(E544={"SRO"}),1,E544),IF(F544="Yes",1,0),IF(G544="Yes",1,0)))</f>
        <v/>
      </c>
      <c r="I544" s="151"/>
      <c r="J544" s="87" t="str">
        <f t="shared" si="26"/>
        <v/>
      </c>
      <c r="K544" s="149"/>
      <c r="L544" s="12"/>
      <c r="O544" s="23"/>
      <c r="P544" s="12"/>
      <c r="S544" s="84"/>
      <c r="T544" s="84"/>
      <c r="U544" s="192"/>
    </row>
    <row r="545" spans="1:21" ht="15.75" x14ac:dyDescent="0.25">
      <c r="A545" s="222"/>
      <c r="E545" s="224"/>
      <c r="F545" s="225" t="str">
        <f t="shared" si="24"/>
        <v/>
      </c>
      <c r="G545" s="225" t="str">
        <f t="shared" si="25"/>
        <v/>
      </c>
      <c r="H545" s="187" t="str" cm="1">
        <f t="array" ref="H545">IF(LEN(E545)=0,"",SUM(IF(OR(E545={"SRO"}),1,E545),IF(F545="Yes",1,0),IF(G545="Yes",1,0)))</f>
        <v/>
      </c>
      <c r="I545" s="151"/>
      <c r="J545" s="87" t="str">
        <f t="shared" si="26"/>
        <v/>
      </c>
      <c r="K545" s="149"/>
      <c r="L545" s="12"/>
      <c r="O545" s="23"/>
      <c r="P545" s="12"/>
      <c r="S545" s="84"/>
      <c r="T545" s="84"/>
      <c r="U545" s="192"/>
    </row>
    <row r="546" spans="1:21" ht="15.75" x14ac:dyDescent="0.25">
      <c r="A546" s="222"/>
      <c r="E546" s="224"/>
      <c r="F546" s="225" t="str">
        <f t="shared" si="24"/>
        <v/>
      </c>
      <c r="G546" s="225" t="str">
        <f t="shared" si="25"/>
        <v/>
      </c>
      <c r="H546" s="187" t="str" cm="1">
        <f t="array" ref="H546">IF(LEN(E546)=0,"",SUM(IF(OR(E546={"SRO"}),1,E546),IF(F546="Yes",1,0),IF(G546="Yes",1,0)))</f>
        <v/>
      </c>
      <c r="I546" s="151"/>
      <c r="J546" s="87" t="str">
        <f t="shared" si="26"/>
        <v/>
      </c>
      <c r="K546" s="149"/>
      <c r="L546" s="12"/>
      <c r="O546" s="23"/>
      <c r="P546" s="12"/>
      <c r="S546" s="84"/>
      <c r="T546" s="84"/>
      <c r="U546" s="192"/>
    </row>
    <row r="547" spans="1:21" ht="15.75" x14ac:dyDescent="0.25">
      <c r="A547" s="222"/>
      <c r="E547" s="224"/>
      <c r="F547" s="225" t="str">
        <f t="shared" si="24"/>
        <v/>
      </c>
      <c r="G547" s="225" t="str">
        <f t="shared" si="25"/>
        <v/>
      </c>
      <c r="H547" s="187" t="str" cm="1">
        <f t="array" ref="H547">IF(LEN(E547)=0,"",SUM(IF(OR(E547={"SRO"}),1,E547),IF(F547="Yes",1,0),IF(G547="Yes",1,0)))</f>
        <v/>
      </c>
      <c r="I547" s="151"/>
      <c r="J547" s="87" t="str">
        <f t="shared" si="26"/>
        <v/>
      </c>
      <c r="K547" s="149"/>
      <c r="L547" s="12"/>
      <c r="O547" s="23"/>
      <c r="P547" s="12"/>
      <c r="S547" s="84"/>
      <c r="T547" s="84"/>
      <c r="U547" s="192"/>
    </row>
    <row r="548" spans="1:21" ht="15.75" x14ac:dyDescent="0.25">
      <c r="A548" s="222"/>
      <c r="E548" s="224"/>
      <c r="F548" s="225" t="str">
        <f t="shared" si="24"/>
        <v/>
      </c>
      <c r="G548" s="225" t="str">
        <f t="shared" si="25"/>
        <v/>
      </c>
      <c r="H548" s="187" t="str" cm="1">
        <f t="array" ref="H548">IF(LEN(E548)=0,"",SUM(IF(OR(E548={"SRO"}),1,E548),IF(F548="Yes",1,0),IF(G548="Yes",1,0)))</f>
        <v/>
      </c>
      <c r="I548" s="151"/>
      <c r="J548" s="87" t="str">
        <f t="shared" si="26"/>
        <v/>
      </c>
      <c r="K548" s="149"/>
      <c r="L548" s="12"/>
      <c r="O548" s="23"/>
      <c r="P548" s="12"/>
      <c r="S548" s="84"/>
      <c r="T548" s="84"/>
      <c r="U548" s="192"/>
    </row>
    <row r="549" spans="1:21" ht="15.75" x14ac:dyDescent="0.25">
      <c r="A549" s="222"/>
      <c r="E549" s="224"/>
      <c r="F549" s="225" t="str">
        <f t="shared" si="24"/>
        <v/>
      </c>
      <c r="G549" s="225" t="str">
        <f t="shared" si="25"/>
        <v/>
      </c>
      <c r="H549" s="187" t="str" cm="1">
        <f t="array" ref="H549">IF(LEN(E549)=0,"",SUM(IF(OR(E549={"SRO"}),1,E549),IF(F549="Yes",1,0),IF(G549="Yes",1,0)))</f>
        <v/>
      </c>
      <c r="I549" s="151"/>
      <c r="J549" s="87" t="str">
        <f t="shared" si="26"/>
        <v/>
      </c>
      <c r="K549" s="149"/>
      <c r="L549" s="12"/>
      <c r="O549" s="23"/>
      <c r="P549" s="12"/>
      <c r="S549" s="84"/>
      <c r="T549" s="84"/>
      <c r="U549" s="192"/>
    </row>
    <row r="550" spans="1:21" ht="15.75" x14ac:dyDescent="0.25">
      <c r="A550" s="222"/>
      <c r="E550" s="224"/>
      <c r="F550" s="225" t="str">
        <f t="shared" si="24"/>
        <v/>
      </c>
      <c r="G550" s="225" t="str">
        <f t="shared" si="25"/>
        <v/>
      </c>
      <c r="H550" s="187" t="str" cm="1">
        <f t="array" ref="H550">IF(LEN(E550)=0,"",SUM(IF(OR(E550={"SRO"}),1,E550),IF(F550="Yes",1,0),IF(G550="Yes",1,0)))</f>
        <v/>
      </c>
      <c r="I550" s="151"/>
      <c r="J550" s="87" t="str">
        <f t="shared" si="26"/>
        <v/>
      </c>
      <c r="K550" s="149"/>
      <c r="L550" s="12"/>
      <c r="O550" s="23"/>
      <c r="P550" s="12"/>
      <c r="S550" s="84"/>
      <c r="T550" s="84"/>
      <c r="U550" s="192"/>
    </row>
    <row r="551" spans="1:21" ht="15.75" x14ac:dyDescent="0.25">
      <c r="A551" s="222"/>
      <c r="E551" s="224"/>
      <c r="F551" s="225" t="str">
        <f t="shared" si="24"/>
        <v/>
      </c>
      <c r="G551" s="225" t="str">
        <f t="shared" si="25"/>
        <v/>
      </c>
      <c r="H551" s="187" t="str" cm="1">
        <f t="array" ref="H551">IF(LEN(E551)=0,"",SUM(IF(OR(E551={"SRO"}),1,E551),IF(F551="Yes",1,0),IF(G551="Yes",1,0)))</f>
        <v/>
      </c>
      <c r="I551" s="151"/>
      <c r="J551" s="87" t="str">
        <f t="shared" si="26"/>
        <v/>
      </c>
      <c r="K551" s="149"/>
      <c r="L551" s="12"/>
      <c r="O551" s="23"/>
      <c r="P551" s="12"/>
      <c r="S551" s="84"/>
      <c r="T551" s="84"/>
      <c r="U551" s="192"/>
    </row>
    <row r="552" spans="1:21" ht="15.75" x14ac:dyDescent="0.25">
      <c r="A552" s="222"/>
      <c r="E552" s="224"/>
      <c r="F552" s="225" t="str">
        <f t="shared" si="24"/>
        <v/>
      </c>
      <c r="G552" s="225" t="str">
        <f t="shared" si="25"/>
        <v/>
      </c>
      <c r="H552" s="187" t="str" cm="1">
        <f t="array" ref="H552">IF(LEN(E552)=0,"",SUM(IF(OR(E552={"SRO"}),1,E552),IF(F552="Yes",1,0),IF(G552="Yes",1,0)))</f>
        <v/>
      </c>
      <c r="I552" s="151"/>
      <c r="J552" s="87" t="str">
        <f t="shared" si="26"/>
        <v/>
      </c>
      <c r="K552" s="149"/>
      <c r="L552" s="12"/>
      <c r="O552" s="23"/>
      <c r="P552" s="12"/>
      <c r="S552" s="84"/>
      <c r="T552" s="84"/>
      <c r="U552" s="192"/>
    </row>
    <row r="553" spans="1:21" ht="15.75" x14ac:dyDescent="0.25">
      <c r="A553" s="222"/>
      <c r="E553" s="224"/>
      <c r="F553" s="225" t="str">
        <f t="shared" si="24"/>
        <v/>
      </c>
      <c r="G553" s="225" t="str">
        <f t="shared" si="25"/>
        <v/>
      </c>
      <c r="H553" s="187" t="str" cm="1">
        <f t="array" ref="H553">IF(LEN(E553)=0,"",SUM(IF(OR(E553={"SRO"}),1,E553),IF(F553="Yes",1,0),IF(G553="Yes",1,0)))</f>
        <v/>
      </c>
      <c r="I553" s="151"/>
      <c r="J553" s="87" t="str">
        <f t="shared" si="26"/>
        <v/>
      </c>
      <c r="K553" s="149"/>
      <c r="L553" s="12"/>
      <c r="O553" s="23"/>
      <c r="P553" s="12"/>
      <c r="S553" s="84"/>
      <c r="T553" s="84"/>
      <c r="U553" s="192"/>
    </row>
    <row r="554" spans="1:21" ht="15.75" x14ac:dyDescent="0.25">
      <c r="A554" s="222"/>
      <c r="E554" s="224"/>
      <c r="F554" s="225" t="str">
        <f t="shared" si="24"/>
        <v/>
      </c>
      <c r="G554" s="225" t="str">
        <f t="shared" si="25"/>
        <v/>
      </c>
      <c r="H554" s="187" t="str" cm="1">
        <f t="array" ref="H554">IF(LEN(E554)=0,"",SUM(IF(OR(E554={"SRO"}),1,E554),IF(F554="Yes",1,0),IF(G554="Yes",1,0)))</f>
        <v/>
      </c>
      <c r="I554" s="151"/>
      <c r="J554" s="87" t="str">
        <f t="shared" si="26"/>
        <v/>
      </c>
      <c r="K554" s="149"/>
      <c r="L554" s="12"/>
      <c r="O554" s="23"/>
      <c r="P554" s="12"/>
      <c r="S554" s="84"/>
      <c r="T554" s="84"/>
      <c r="U554" s="192"/>
    </row>
    <row r="555" spans="1:21" ht="15.75" x14ac:dyDescent="0.25">
      <c r="A555" s="222"/>
      <c r="E555" s="224"/>
      <c r="F555" s="225" t="str">
        <f t="shared" si="24"/>
        <v/>
      </c>
      <c r="G555" s="225" t="str">
        <f t="shared" si="25"/>
        <v/>
      </c>
      <c r="H555" s="187" t="str" cm="1">
        <f t="array" ref="H555">IF(LEN(E555)=0,"",SUM(IF(OR(E555={"SRO"}),1,E555),IF(F555="Yes",1,0),IF(G555="Yes",1,0)))</f>
        <v/>
      </c>
      <c r="I555" s="151"/>
      <c r="J555" s="87" t="str">
        <f t="shared" si="26"/>
        <v/>
      </c>
      <c r="K555" s="149"/>
      <c r="L555" s="12"/>
      <c r="O555" s="23"/>
      <c r="P555" s="12"/>
      <c r="S555" s="84"/>
      <c r="T555" s="84"/>
      <c r="U555" s="192"/>
    </row>
    <row r="556" spans="1:21" ht="15.75" x14ac:dyDescent="0.25">
      <c r="A556" s="222"/>
      <c r="E556" s="224"/>
      <c r="F556" s="225" t="str">
        <f t="shared" si="24"/>
        <v/>
      </c>
      <c r="G556" s="225" t="str">
        <f t="shared" si="25"/>
        <v/>
      </c>
      <c r="H556" s="187" t="str" cm="1">
        <f t="array" ref="H556">IF(LEN(E556)=0,"",SUM(IF(OR(E556={"SRO"}),1,E556),IF(F556="Yes",1,0),IF(G556="Yes",1,0)))</f>
        <v/>
      </c>
      <c r="I556" s="151"/>
      <c r="J556" s="87" t="str">
        <f t="shared" si="26"/>
        <v/>
      </c>
      <c r="K556" s="149"/>
      <c r="L556" s="12"/>
      <c r="O556" s="23"/>
      <c r="P556" s="12"/>
      <c r="S556" s="84"/>
      <c r="T556" s="84"/>
      <c r="U556" s="192"/>
    </row>
    <row r="557" spans="1:21" ht="15.75" x14ac:dyDescent="0.25">
      <c r="A557" s="222"/>
      <c r="E557" s="224"/>
      <c r="F557" s="225" t="str">
        <f t="shared" si="24"/>
        <v/>
      </c>
      <c r="G557" s="225" t="str">
        <f t="shared" si="25"/>
        <v/>
      </c>
      <c r="H557" s="187" t="str" cm="1">
        <f t="array" ref="H557">IF(LEN(E557)=0,"",SUM(IF(OR(E557={"SRO"}),1,E557),IF(F557="Yes",1,0),IF(G557="Yes",1,0)))</f>
        <v/>
      </c>
      <c r="I557" s="151"/>
      <c r="J557" s="87" t="str">
        <f t="shared" si="26"/>
        <v/>
      </c>
      <c r="K557" s="149"/>
      <c r="L557" s="12"/>
      <c r="O557" s="23"/>
      <c r="P557" s="12"/>
      <c r="S557" s="84"/>
      <c r="T557" s="84"/>
      <c r="U557" s="192"/>
    </row>
    <row r="558" spans="1:21" ht="15.75" x14ac:dyDescent="0.25">
      <c r="A558" s="222"/>
      <c r="E558" s="224"/>
      <c r="F558" s="225" t="str">
        <f t="shared" si="24"/>
        <v/>
      </c>
      <c r="G558" s="225" t="str">
        <f t="shared" si="25"/>
        <v/>
      </c>
      <c r="H558" s="187" t="str" cm="1">
        <f t="array" ref="H558">IF(LEN(E558)=0,"",SUM(IF(OR(E558={"SRO"}),1,E558),IF(F558="Yes",1,0),IF(G558="Yes",1,0)))</f>
        <v/>
      </c>
      <c r="I558" s="151"/>
      <c r="J558" s="87" t="str">
        <f t="shared" si="26"/>
        <v/>
      </c>
      <c r="K558" s="149"/>
      <c r="L558" s="12"/>
      <c r="O558" s="23"/>
      <c r="P558" s="12"/>
      <c r="S558" s="84"/>
      <c r="T558" s="84"/>
      <c r="U558" s="192"/>
    </row>
    <row r="559" spans="1:21" ht="15.75" x14ac:dyDescent="0.25">
      <c r="A559" s="222"/>
      <c r="E559" s="224"/>
      <c r="F559" s="225" t="str">
        <f t="shared" si="24"/>
        <v/>
      </c>
      <c r="G559" s="225" t="str">
        <f t="shared" si="25"/>
        <v/>
      </c>
      <c r="H559" s="187" t="str" cm="1">
        <f t="array" ref="H559">IF(LEN(E559)=0,"",SUM(IF(OR(E559={"SRO"}),1,E559),IF(F559="Yes",1,0),IF(G559="Yes",1,0)))</f>
        <v/>
      </c>
      <c r="I559" s="151"/>
      <c r="J559" s="87" t="str">
        <f t="shared" si="26"/>
        <v/>
      </c>
      <c r="K559" s="149"/>
      <c r="L559" s="12"/>
      <c r="O559" s="23"/>
      <c r="P559" s="12"/>
      <c r="S559" s="84"/>
      <c r="T559" s="84"/>
      <c r="U559" s="192"/>
    </row>
    <row r="560" spans="1:21" ht="15.75" x14ac:dyDescent="0.25">
      <c r="A560" s="222"/>
      <c r="E560" s="224"/>
      <c r="F560" s="225" t="str">
        <f t="shared" si="24"/>
        <v/>
      </c>
      <c r="G560" s="225" t="str">
        <f t="shared" si="25"/>
        <v/>
      </c>
      <c r="H560" s="187" t="str" cm="1">
        <f t="array" ref="H560">IF(LEN(E560)=0,"",SUM(IF(OR(E560={"SRO"}),1,E560),IF(F560="Yes",1,0),IF(G560="Yes",1,0)))</f>
        <v/>
      </c>
      <c r="I560" s="151"/>
      <c r="J560" s="87" t="str">
        <f t="shared" si="26"/>
        <v/>
      </c>
      <c r="K560" s="149"/>
      <c r="L560" s="12"/>
      <c r="O560" s="23"/>
      <c r="P560" s="12"/>
      <c r="S560" s="84"/>
      <c r="T560" s="84"/>
      <c r="U560" s="192"/>
    </row>
    <row r="561" spans="1:21" ht="15.75" x14ac:dyDescent="0.25">
      <c r="A561" s="222"/>
      <c r="E561" s="224"/>
      <c r="F561" s="225" t="str">
        <f t="shared" si="24"/>
        <v/>
      </c>
      <c r="G561" s="225" t="str">
        <f t="shared" si="25"/>
        <v/>
      </c>
      <c r="H561" s="187" t="str" cm="1">
        <f t="array" ref="H561">IF(LEN(E561)=0,"",SUM(IF(OR(E561={"SRO"}),1,E561),IF(F561="Yes",1,0),IF(G561="Yes",1,0)))</f>
        <v/>
      </c>
      <c r="I561" s="151"/>
      <c r="J561" s="87" t="str">
        <f t="shared" si="26"/>
        <v/>
      </c>
      <c r="K561" s="149"/>
      <c r="L561" s="12"/>
      <c r="O561" s="23"/>
      <c r="P561" s="12"/>
      <c r="S561" s="84"/>
      <c r="T561" s="84"/>
      <c r="U561" s="192"/>
    </row>
    <row r="562" spans="1:21" ht="15.75" x14ac:dyDescent="0.25">
      <c r="A562" s="222"/>
      <c r="E562" s="224"/>
      <c r="F562" s="225" t="str">
        <f t="shared" si="24"/>
        <v/>
      </c>
      <c r="G562" s="225" t="str">
        <f t="shared" si="25"/>
        <v/>
      </c>
      <c r="H562" s="187" t="str" cm="1">
        <f t="array" ref="H562">IF(LEN(E562)=0,"",SUM(IF(OR(E562={"SRO"}),1,E562),IF(F562="Yes",1,0),IF(G562="Yes",1,0)))</f>
        <v/>
      </c>
      <c r="I562" s="151"/>
      <c r="J562" s="87" t="str">
        <f t="shared" si="26"/>
        <v/>
      </c>
      <c r="K562" s="149"/>
      <c r="L562" s="12"/>
      <c r="O562" s="23"/>
      <c r="P562" s="12"/>
      <c r="S562" s="84"/>
      <c r="T562" s="84"/>
      <c r="U562" s="192"/>
    </row>
    <row r="563" spans="1:21" ht="15.75" x14ac:dyDescent="0.25">
      <c r="A563" s="222"/>
      <c r="E563" s="224"/>
      <c r="F563" s="225" t="str">
        <f t="shared" si="24"/>
        <v/>
      </c>
      <c r="G563" s="225" t="str">
        <f t="shared" si="25"/>
        <v/>
      </c>
      <c r="H563" s="187" t="str" cm="1">
        <f t="array" ref="H563">IF(LEN(E563)=0,"",SUM(IF(OR(E563={"SRO"}),1,E563),IF(F563="Yes",1,0),IF(G563="Yes",1,0)))</f>
        <v/>
      </c>
      <c r="I563" s="151"/>
      <c r="J563" s="87" t="str">
        <f t="shared" si="26"/>
        <v/>
      </c>
      <c r="K563" s="149"/>
      <c r="L563" s="12"/>
      <c r="O563" s="23"/>
      <c r="P563" s="12"/>
      <c r="S563" s="84"/>
      <c r="T563" s="84"/>
      <c r="U563" s="192"/>
    </row>
    <row r="564" spans="1:21" ht="15.75" x14ac:dyDescent="0.25">
      <c r="A564" s="222"/>
      <c r="E564" s="224"/>
      <c r="F564" s="225" t="str">
        <f t="shared" si="24"/>
        <v/>
      </c>
      <c r="G564" s="225" t="str">
        <f t="shared" si="25"/>
        <v/>
      </c>
      <c r="H564" s="187" t="str" cm="1">
        <f t="array" ref="H564">IF(LEN(E564)=0,"",SUM(IF(OR(E564={"SRO"}),1,E564),IF(F564="Yes",1,0),IF(G564="Yes",1,0)))</f>
        <v/>
      </c>
      <c r="I564" s="151"/>
      <c r="J564" s="87" t="str">
        <f t="shared" si="26"/>
        <v/>
      </c>
      <c r="K564" s="149"/>
      <c r="L564" s="12"/>
      <c r="O564" s="23"/>
      <c r="P564" s="12"/>
      <c r="S564" s="84"/>
      <c r="T564" s="84"/>
      <c r="U564" s="192"/>
    </row>
    <row r="565" spans="1:21" ht="15.75" x14ac:dyDescent="0.25">
      <c r="A565" s="222"/>
      <c r="E565" s="224"/>
      <c r="F565" s="225" t="str">
        <f t="shared" si="24"/>
        <v/>
      </c>
      <c r="G565" s="225" t="str">
        <f t="shared" si="25"/>
        <v/>
      </c>
      <c r="H565" s="187" t="str" cm="1">
        <f t="array" ref="H565">IF(LEN(E565)=0,"",SUM(IF(OR(E565={"SRO"}),1,E565),IF(F565="Yes",1,0),IF(G565="Yes",1,0)))</f>
        <v/>
      </c>
      <c r="I565" s="151"/>
      <c r="J565" s="87" t="str">
        <f t="shared" si="26"/>
        <v/>
      </c>
      <c r="K565" s="149"/>
      <c r="L565" s="12"/>
      <c r="O565" s="23"/>
      <c r="P565" s="12"/>
      <c r="S565" s="84"/>
      <c r="T565" s="84"/>
      <c r="U565" s="192"/>
    </row>
    <row r="566" spans="1:21" ht="15.75" x14ac:dyDescent="0.25">
      <c r="A566" s="222"/>
      <c r="E566" s="224"/>
      <c r="F566" s="225" t="str">
        <f t="shared" si="24"/>
        <v/>
      </c>
      <c r="G566" s="225" t="str">
        <f t="shared" si="25"/>
        <v/>
      </c>
      <c r="H566" s="187" t="str" cm="1">
        <f t="array" ref="H566">IF(LEN(E566)=0,"",SUM(IF(OR(E566={"SRO"}),1,E566),IF(F566="Yes",1,0),IF(G566="Yes",1,0)))</f>
        <v/>
      </c>
      <c r="I566" s="151"/>
      <c r="J566" s="87" t="str">
        <f t="shared" si="26"/>
        <v/>
      </c>
      <c r="K566" s="149"/>
      <c r="L566" s="12"/>
      <c r="O566" s="23"/>
      <c r="P566" s="12"/>
      <c r="S566" s="84"/>
      <c r="T566" s="84"/>
      <c r="U566" s="192"/>
    </row>
    <row r="567" spans="1:21" ht="15.75" x14ac:dyDescent="0.25">
      <c r="A567" s="222"/>
      <c r="E567" s="224"/>
      <c r="F567" s="225" t="str">
        <f t="shared" si="24"/>
        <v/>
      </c>
      <c r="G567" s="225" t="str">
        <f t="shared" si="25"/>
        <v/>
      </c>
      <c r="H567" s="187" t="str" cm="1">
        <f t="array" ref="H567">IF(LEN(E567)=0,"",SUM(IF(OR(E567={"SRO"}),1,E567),IF(F567="Yes",1,0),IF(G567="Yes",1,0)))</f>
        <v/>
      </c>
      <c r="I567" s="151"/>
      <c r="J567" s="87" t="str">
        <f t="shared" si="26"/>
        <v/>
      </c>
      <c r="K567" s="149"/>
      <c r="L567" s="12"/>
      <c r="O567" s="23"/>
      <c r="P567" s="12"/>
      <c r="S567" s="84"/>
      <c r="T567" s="84"/>
      <c r="U567" s="192"/>
    </row>
    <row r="568" spans="1:21" ht="15.75" x14ac:dyDescent="0.25">
      <c r="A568" s="222"/>
      <c r="E568" s="224"/>
      <c r="F568" s="225" t="str">
        <f t="shared" si="24"/>
        <v/>
      </c>
      <c r="G568" s="225" t="str">
        <f t="shared" si="25"/>
        <v/>
      </c>
      <c r="H568" s="187" t="str" cm="1">
        <f t="array" ref="H568">IF(LEN(E568)=0,"",SUM(IF(OR(E568={"SRO"}),1,E568),IF(F568="Yes",1,0),IF(G568="Yes",1,0)))</f>
        <v/>
      </c>
      <c r="I568" s="151"/>
      <c r="J568" s="87" t="str">
        <f t="shared" si="26"/>
        <v/>
      </c>
      <c r="K568" s="149"/>
      <c r="L568" s="12"/>
      <c r="O568" s="23"/>
      <c r="P568" s="12"/>
      <c r="S568" s="84"/>
      <c r="T568" s="84"/>
      <c r="U568" s="192"/>
    </row>
    <row r="569" spans="1:21" ht="15.75" x14ac:dyDescent="0.25">
      <c r="A569" s="222"/>
      <c r="E569" s="224"/>
      <c r="F569" s="225" t="str">
        <f t="shared" si="24"/>
        <v/>
      </c>
      <c r="G569" s="225" t="str">
        <f t="shared" si="25"/>
        <v/>
      </c>
      <c r="H569" s="187" t="str" cm="1">
        <f t="array" ref="H569">IF(LEN(E569)=0,"",SUM(IF(OR(E569={"SRO"}),1,E569),IF(F569="Yes",1,0),IF(G569="Yes",1,0)))</f>
        <v/>
      </c>
      <c r="I569" s="151"/>
      <c r="J569" s="87" t="str">
        <f t="shared" si="26"/>
        <v/>
      </c>
      <c r="K569" s="149"/>
      <c r="L569" s="12"/>
      <c r="O569" s="23"/>
      <c r="P569" s="12"/>
      <c r="S569" s="84"/>
      <c r="T569" s="84"/>
      <c r="U569" s="192"/>
    </row>
    <row r="570" spans="1:21" ht="15.75" x14ac:dyDescent="0.25">
      <c r="A570" s="222"/>
      <c r="E570" s="224"/>
      <c r="F570" s="225" t="str">
        <f t="shared" si="24"/>
        <v/>
      </c>
      <c r="G570" s="225" t="str">
        <f t="shared" si="25"/>
        <v/>
      </c>
      <c r="H570" s="187" t="str" cm="1">
        <f t="array" ref="H570">IF(LEN(E570)=0,"",SUM(IF(OR(E570={"SRO"}),1,E570),IF(F570="Yes",1,0),IF(G570="Yes",1,0)))</f>
        <v/>
      </c>
      <c r="I570" s="151"/>
      <c r="J570" s="87" t="str">
        <f t="shared" si="26"/>
        <v/>
      </c>
      <c r="K570" s="149"/>
      <c r="L570" s="12"/>
      <c r="O570" s="23"/>
      <c r="P570" s="12"/>
      <c r="S570" s="84"/>
      <c r="T570" s="84"/>
      <c r="U570" s="192"/>
    </row>
    <row r="571" spans="1:21" ht="15.75" x14ac:dyDescent="0.25">
      <c r="A571" s="222"/>
      <c r="E571" s="224"/>
      <c r="F571" s="225" t="str">
        <f t="shared" si="24"/>
        <v/>
      </c>
      <c r="G571" s="225" t="str">
        <f t="shared" si="25"/>
        <v/>
      </c>
      <c r="H571" s="187" t="str" cm="1">
        <f t="array" ref="H571">IF(LEN(E571)=0,"",SUM(IF(OR(E571={"SRO"}),1,E571),IF(F571="Yes",1,0),IF(G571="Yes",1,0)))</f>
        <v/>
      </c>
      <c r="I571" s="151"/>
      <c r="J571" s="87" t="str">
        <f t="shared" si="26"/>
        <v/>
      </c>
      <c r="K571" s="149"/>
      <c r="L571" s="12"/>
      <c r="O571" s="23"/>
      <c r="P571" s="12"/>
      <c r="S571" s="84"/>
      <c r="T571" s="84"/>
      <c r="U571" s="192"/>
    </row>
    <row r="572" spans="1:21" ht="15.75" x14ac:dyDescent="0.25">
      <c r="A572" s="222"/>
      <c r="E572" s="224"/>
      <c r="F572" s="225" t="str">
        <f t="shared" si="24"/>
        <v/>
      </c>
      <c r="G572" s="225" t="str">
        <f t="shared" si="25"/>
        <v/>
      </c>
      <c r="H572" s="187" t="str" cm="1">
        <f t="array" ref="H572">IF(LEN(E572)=0,"",SUM(IF(OR(E572={"SRO"}),1,E572),IF(F572="Yes",1,0),IF(G572="Yes",1,0)))</f>
        <v/>
      </c>
      <c r="I572" s="151"/>
      <c r="J572" s="87" t="str">
        <f t="shared" si="26"/>
        <v/>
      </c>
      <c r="K572" s="149"/>
      <c r="L572" s="12"/>
      <c r="O572" s="23"/>
      <c r="P572" s="12"/>
      <c r="S572" s="84"/>
      <c r="T572" s="84"/>
      <c r="U572" s="192"/>
    </row>
    <row r="573" spans="1:21" ht="15.75" x14ac:dyDescent="0.25">
      <c r="A573" s="222"/>
      <c r="E573" s="224"/>
      <c r="F573" s="225" t="str">
        <f t="shared" si="24"/>
        <v/>
      </c>
      <c r="G573" s="225" t="str">
        <f t="shared" si="25"/>
        <v/>
      </c>
      <c r="H573" s="187" t="str" cm="1">
        <f t="array" ref="H573">IF(LEN(E573)=0,"",SUM(IF(OR(E573={"SRO"}),1,E573),IF(F573="Yes",1,0),IF(G573="Yes",1,0)))</f>
        <v/>
      </c>
      <c r="I573" s="151"/>
      <c r="J573" s="87" t="str">
        <f t="shared" si="26"/>
        <v/>
      </c>
      <c r="K573" s="149"/>
      <c r="L573" s="12"/>
      <c r="O573" s="23"/>
      <c r="P573" s="12"/>
      <c r="S573" s="84"/>
      <c r="T573" s="84"/>
      <c r="U573" s="192"/>
    </row>
    <row r="574" spans="1:21" ht="15.75" x14ac:dyDescent="0.25">
      <c r="A574" s="222"/>
      <c r="E574" s="224"/>
      <c r="F574" s="225" t="str">
        <f t="shared" si="24"/>
        <v/>
      </c>
      <c r="G574" s="225" t="str">
        <f t="shared" si="25"/>
        <v/>
      </c>
      <c r="H574" s="187" t="str" cm="1">
        <f t="array" ref="H574">IF(LEN(E574)=0,"",SUM(IF(OR(E574={"SRO"}),1,E574),IF(F574="Yes",1,0),IF(G574="Yes",1,0)))</f>
        <v/>
      </c>
      <c r="I574" s="151"/>
      <c r="J574" s="87" t="str">
        <f t="shared" si="26"/>
        <v/>
      </c>
      <c r="K574" s="149"/>
      <c r="L574" s="12"/>
      <c r="O574" s="23"/>
      <c r="P574" s="12"/>
      <c r="S574" s="84"/>
      <c r="T574" s="84"/>
      <c r="U574" s="192"/>
    </row>
    <row r="575" spans="1:21" ht="15.75" x14ac:dyDescent="0.25">
      <c r="A575" s="222"/>
      <c r="E575" s="224"/>
      <c r="F575" s="225" t="str">
        <f t="shared" si="24"/>
        <v/>
      </c>
      <c r="G575" s="225" t="str">
        <f t="shared" si="25"/>
        <v/>
      </c>
      <c r="H575" s="187" t="str" cm="1">
        <f t="array" ref="H575">IF(LEN(E575)=0,"",SUM(IF(OR(E575={"SRO"}),1,E575),IF(F575="Yes",1,0),IF(G575="Yes",1,0)))</f>
        <v/>
      </c>
      <c r="I575" s="151"/>
      <c r="J575" s="87" t="str">
        <f t="shared" si="26"/>
        <v/>
      </c>
      <c r="K575" s="149"/>
      <c r="L575" s="12"/>
      <c r="O575" s="23"/>
      <c r="P575" s="12"/>
      <c r="S575" s="84"/>
      <c r="T575" s="84"/>
      <c r="U575" s="192"/>
    </row>
    <row r="576" spans="1:21" ht="15.75" x14ac:dyDescent="0.25">
      <c r="A576" s="222"/>
      <c r="E576" s="224"/>
      <c r="F576" s="225" t="str">
        <f t="shared" si="24"/>
        <v/>
      </c>
      <c r="G576" s="225" t="str">
        <f t="shared" si="25"/>
        <v/>
      </c>
      <c r="H576" s="187" t="str" cm="1">
        <f t="array" ref="H576">IF(LEN(E576)=0,"",SUM(IF(OR(E576={"SRO"}),1,E576),IF(F576="Yes",1,0),IF(G576="Yes",1,0)))</f>
        <v/>
      </c>
      <c r="I576" s="151"/>
      <c r="J576" s="87" t="str">
        <f t="shared" si="26"/>
        <v/>
      </c>
      <c r="K576" s="149"/>
      <c r="L576" s="12"/>
      <c r="O576" s="23"/>
      <c r="P576" s="12"/>
      <c r="S576" s="84"/>
      <c r="T576" s="84"/>
      <c r="U576" s="192"/>
    </row>
    <row r="577" spans="1:21" ht="15.75" x14ac:dyDescent="0.25">
      <c r="A577" s="222"/>
      <c r="E577" s="224"/>
      <c r="F577" s="225" t="str">
        <f t="shared" si="24"/>
        <v/>
      </c>
      <c r="G577" s="225" t="str">
        <f t="shared" si="25"/>
        <v/>
      </c>
      <c r="H577" s="187" t="str" cm="1">
        <f t="array" ref="H577">IF(LEN(E577)=0,"",SUM(IF(OR(E577={"SRO"}),1,E577),IF(F577="Yes",1,0),IF(G577="Yes",1,0)))</f>
        <v/>
      </c>
      <c r="I577" s="151"/>
      <c r="J577" s="87" t="str">
        <f t="shared" si="26"/>
        <v/>
      </c>
      <c r="K577" s="149"/>
      <c r="L577" s="12"/>
      <c r="O577" s="23"/>
      <c r="P577" s="12"/>
      <c r="S577" s="84"/>
      <c r="T577" s="84"/>
      <c r="U577" s="192"/>
    </row>
    <row r="578" spans="1:21" ht="15.75" x14ac:dyDescent="0.25">
      <c r="A578" s="222"/>
      <c r="E578" s="224"/>
      <c r="F578" s="225" t="str">
        <f t="shared" si="24"/>
        <v/>
      </c>
      <c r="G578" s="225" t="str">
        <f t="shared" si="25"/>
        <v/>
      </c>
      <c r="H578" s="187" t="str" cm="1">
        <f t="array" ref="H578">IF(LEN(E578)=0,"",SUM(IF(OR(E578={"SRO"}),1,E578),IF(F578="Yes",1,0),IF(G578="Yes",1,0)))</f>
        <v/>
      </c>
      <c r="I578" s="151"/>
      <c r="J578" s="87" t="str">
        <f t="shared" si="26"/>
        <v/>
      </c>
      <c r="K578" s="149"/>
      <c r="L578" s="12"/>
      <c r="O578" s="23"/>
      <c r="P578" s="12"/>
      <c r="S578" s="84"/>
      <c r="T578" s="84"/>
      <c r="U578" s="192"/>
    </row>
    <row r="579" spans="1:21" ht="15.75" x14ac:dyDescent="0.25">
      <c r="A579" s="222"/>
      <c r="E579" s="224"/>
      <c r="F579" s="225" t="str">
        <f t="shared" si="24"/>
        <v/>
      </c>
      <c r="G579" s="225" t="str">
        <f t="shared" si="25"/>
        <v/>
      </c>
      <c r="H579" s="187" t="str" cm="1">
        <f t="array" ref="H579">IF(LEN(E579)=0,"",SUM(IF(OR(E579={"SRO"}),1,E579),IF(F579="Yes",1,0),IF(G579="Yes",1,0)))</f>
        <v/>
      </c>
      <c r="I579" s="151"/>
      <c r="J579" s="87" t="str">
        <f t="shared" si="26"/>
        <v/>
      </c>
      <c r="K579" s="149"/>
      <c r="L579" s="12"/>
      <c r="O579" s="23"/>
      <c r="P579" s="12"/>
      <c r="S579" s="84"/>
      <c r="T579" s="84"/>
      <c r="U579" s="192"/>
    </row>
    <row r="580" spans="1:21" ht="15.75" x14ac:dyDescent="0.25">
      <c r="A580" s="222"/>
      <c r="E580" s="224"/>
      <c r="F580" s="225" t="str">
        <f t="shared" si="24"/>
        <v/>
      </c>
      <c r="G580" s="225" t="str">
        <f t="shared" si="25"/>
        <v/>
      </c>
      <c r="H580" s="187" t="str" cm="1">
        <f t="array" ref="H580">IF(LEN(E580)=0,"",SUM(IF(OR(E580={"SRO"}),1,E580),IF(F580="Yes",1,0),IF(G580="Yes",1,0)))</f>
        <v/>
      </c>
      <c r="I580" s="151"/>
      <c r="J580" s="87" t="str">
        <f t="shared" si="26"/>
        <v/>
      </c>
      <c r="K580" s="149"/>
      <c r="L580" s="12"/>
      <c r="O580" s="23"/>
      <c r="P580" s="12"/>
      <c r="S580" s="84"/>
      <c r="T580" s="84"/>
      <c r="U580" s="192"/>
    </row>
    <row r="581" spans="1:21" ht="15.75" x14ac:dyDescent="0.25">
      <c r="A581" s="222"/>
      <c r="E581" s="224"/>
      <c r="F581" s="225" t="str">
        <f t="shared" si="24"/>
        <v/>
      </c>
      <c r="G581" s="225" t="str">
        <f t="shared" si="25"/>
        <v/>
      </c>
      <c r="H581" s="187" t="str" cm="1">
        <f t="array" ref="H581">IF(LEN(E581)=0,"",SUM(IF(OR(E581={"SRO"}),1,E581),IF(F581="Yes",1,0),IF(G581="Yes",1,0)))</f>
        <v/>
      </c>
      <c r="I581" s="151"/>
      <c r="J581" s="87" t="str">
        <f t="shared" si="26"/>
        <v/>
      </c>
      <c r="K581" s="149"/>
      <c r="L581" s="12"/>
      <c r="O581" s="23"/>
      <c r="P581" s="12"/>
      <c r="S581" s="84"/>
      <c r="T581" s="84"/>
      <c r="U581" s="192"/>
    </row>
    <row r="582" spans="1:21" ht="15.75" x14ac:dyDescent="0.25">
      <c r="A582" s="222"/>
      <c r="E582" s="224"/>
      <c r="F582" s="225" t="str">
        <f t="shared" si="24"/>
        <v/>
      </c>
      <c r="G582" s="225" t="str">
        <f t="shared" si="25"/>
        <v/>
      </c>
      <c r="H582" s="187" t="str" cm="1">
        <f t="array" ref="H582">IF(LEN(E582)=0,"",SUM(IF(OR(E582={"SRO"}),1,E582),IF(F582="Yes",1,0),IF(G582="Yes",1,0)))</f>
        <v/>
      </c>
      <c r="I582" s="151"/>
      <c r="J582" s="87" t="str">
        <f t="shared" si="26"/>
        <v/>
      </c>
      <c r="K582" s="149"/>
      <c r="L582" s="12"/>
      <c r="O582" s="23"/>
      <c r="P582" s="12"/>
      <c r="S582" s="84"/>
      <c r="T582" s="84"/>
      <c r="U582" s="192"/>
    </row>
    <row r="583" spans="1:21" ht="15.75" x14ac:dyDescent="0.25">
      <c r="A583" s="222"/>
      <c r="E583" s="224"/>
      <c r="F583" s="225" t="str">
        <f t="shared" si="24"/>
        <v/>
      </c>
      <c r="G583" s="225" t="str">
        <f t="shared" si="25"/>
        <v/>
      </c>
      <c r="H583" s="187" t="str" cm="1">
        <f t="array" ref="H583">IF(LEN(E583)=0,"",SUM(IF(OR(E583={"SRO"}),1,E583),IF(F583="Yes",1,0),IF(G583="Yes",1,0)))</f>
        <v/>
      </c>
      <c r="I583" s="151"/>
      <c r="J583" s="87" t="str">
        <f t="shared" si="26"/>
        <v/>
      </c>
      <c r="K583" s="149"/>
      <c r="L583" s="12"/>
      <c r="O583" s="23"/>
      <c r="P583" s="12"/>
      <c r="S583" s="84"/>
      <c r="T583" s="84"/>
      <c r="U583" s="192"/>
    </row>
    <row r="584" spans="1:21" ht="15.75" x14ac:dyDescent="0.25">
      <c r="A584" s="222"/>
      <c r="E584" s="224"/>
      <c r="F584" s="225" t="str">
        <f t="shared" si="24"/>
        <v/>
      </c>
      <c r="G584" s="225" t="str">
        <f t="shared" si="25"/>
        <v/>
      </c>
      <c r="H584" s="187" t="str" cm="1">
        <f t="array" ref="H584">IF(LEN(E584)=0,"",SUM(IF(OR(E584={"SRO"}),1,E584),IF(F584="Yes",1,0),IF(G584="Yes",1,0)))</f>
        <v/>
      </c>
      <c r="I584" s="151"/>
      <c r="J584" s="87" t="str">
        <f t="shared" si="26"/>
        <v/>
      </c>
      <c r="K584" s="149"/>
      <c r="L584" s="12"/>
      <c r="O584" s="23"/>
      <c r="P584" s="12"/>
      <c r="S584" s="84"/>
      <c r="T584" s="84"/>
      <c r="U584" s="192"/>
    </row>
    <row r="585" spans="1:21" ht="15.75" x14ac:dyDescent="0.25">
      <c r="A585" s="222"/>
      <c r="E585" s="224"/>
      <c r="F585" s="225" t="str">
        <f t="shared" si="24"/>
        <v/>
      </c>
      <c r="G585" s="225" t="str">
        <f t="shared" si="25"/>
        <v/>
      </c>
      <c r="H585" s="187" t="str" cm="1">
        <f t="array" ref="H585">IF(LEN(E585)=0,"",SUM(IF(OR(E585={"SRO"}),1,E585),IF(F585="Yes",1,0),IF(G585="Yes",1,0)))</f>
        <v/>
      </c>
      <c r="I585" s="151"/>
      <c r="J585" s="87" t="str">
        <f t="shared" si="26"/>
        <v/>
      </c>
      <c r="K585" s="149"/>
      <c r="L585" s="12"/>
      <c r="O585" s="23"/>
      <c r="P585" s="12"/>
      <c r="S585" s="84"/>
      <c r="T585" s="84"/>
      <c r="U585" s="192"/>
    </row>
    <row r="586" spans="1:21" ht="15.75" x14ac:dyDescent="0.25">
      <c r="A586" s="222"/>
      <c r="E586" s="224"/>
      <c r="F586" s="225" t="str">
        <f t="shared" ref="F586:F600" si="27">IF(LEN(E586)=0,"", IF(E586="SRO", "No", "Yes"))</f>
        <v/>
      </c>
      <c r="G586" s="225" t="str">
        <f t="shared" ref="G586:G600" si="28">IF(LEN(E586)=0,"", IF(E586="SRO", "No", "Yes"))</f>
        <v/>
      </c>
      <c r="H586" s="187" t="str" cm="1">
        <f t="array" ref="H586">IF(LEN(E586)=0,"",SUM(IF(OR(E586={"SRO"}),1,E586),IF(F586="Yes",1,0),IF(G586="Yes",1,0)))</f>
        <v/>
      </c>
      <c r="I586" s="151"/>
      <c r="J586" s="87" t="str">
        <f t="shared" ref="J586:J600" si="29">IF(LEN(I586)=0,"", E586 &amp; " BR, " &amp; IF(I586="A single family home", "Section C", IF(OR(I586="In a building with 2 units", I586="In a building with 3 or 4 units"), "Section A", IF(I586="In a building with 5 or more units", "Section B", ""))))</f>
        <v/>
      </c>
      <c r="K586" s="149"/>
      <c r="L586" s="12"/>
      <c r="O586" s="23"/>
      <c r="P586" s="12"/>
      <c r="S586" s="84"/>
      <c r="T586" s="84"/>
      <c r="U586" s="192"/>
    </row>
    <row r="587" spans="1:21" ht="15.75" x14ac:dyDescent="0.25">
      <c r="A587" s="222"/>
      <c r="E587" s="224"/>
      <c r="F587" s="225" t="str">
        <f t="shared" si="27"/>
        <v/>
      </c>
      <c r="G587" s="225" t="str">
        <f t="shared" si="28"/>
        <v/>
      </c>
      <c r="H587" s="187" t="str" cm="1">
        <f t="array" ref="H587">IF(LEN(E587)=0,"",SUM(IF(OR(E587={"SRO"}),1,E587),IF(F587="Yes",1,0),IF(G587="Yes",1,0)))</f>
        <v/>
      </c>
      <c r="I587" s="151"/>
      <c r="J587" s="87" t="str">
        <f t="shared" si="29"/>
        <v/>
      </c>
      <c r="K587" s="149"/>
      <c r="L587" s="12"/>
      <c r="O587" s="23"/>
      <c r="P587" s="12"/>
      <c r="S587" s="84"/>
      <c r="T587" s="84"/>
      <c r="U587" s="192"/>
    </row>
    <row r="588" spans="1:21" ht="15.75" x14ac:dyDescent="0.25">
      <c r="A588" s="222"/>
      <c r="E588" s="224"/>
      <c r="F588" s="225" t="str">
        <f t="shared" si="27"/>
        <v/>
      </c>
      <c r="G588" s="225" t="str">
        <f t="shared" si="28"/>
        <v/>
      </c>
      <c r="H588" s="187" t="str" cm="1">
        <f t="array" ref="H588">IF(LEN(E588)=0,"",SUM(IF(OR(E588={"SRO"}),1,E588),IF(F588="Yes",1,0),IF(G588="Yes",1,0)))</f>
        <v/>
      </c>
      <c r="I588" s="151"/>
      <c r="J588" s="87" t="str">
        <f t="shared" si="29"/>
        <v/>
      </c>
      <c r="K588" s="149"/>
      <c r="L588" s="12"/>
      <c r="O588" s="23"/>
      <c r="P588" s="12"/>
      <c r="S588" s="84"/>
      <c r="T588" s="84"/>
      <c r="U588" s="192"/>
    </row>
    <row r="589" spans="1:21" ht="15.75" x14ac:dyDescent="0.25">
      <c r="A589" s="222"/>
      <c r="E589" s="224"/>
      <c r="F589" s="225" t="str">
        <f t="shared" si="27"/>
        <v/>
      </c>
      <c r="G589" s="225" t="str">
        <f t="shared" si="28"/>
        <v/>
      </c>
      <c r="H589" s="187" t="str" cm="1">
        <f t="array" ref="H589">IF(LEN(E589)=0,"",SUM(IF(OR(E589={"SRO"}),1,E589),IF(F589="Yes",1,0),IF(G589="Yes",1,0)))</f>
        <v/>
      </c>
      <c r="I589" s="151"/>
      <c r="J589" s="87" t="str">
        <f t="shared" si="29"/>
        <v/>
      </c>
      <c r="K589" s="149"/>
      <c r="L589" s="12"/>
      <c r="O589" s="23"/>
      <c r="P589" s="12"/>
      <c r="S589" s="84"/>
      <c r="T589" s="84"/>
      <c r="U589" s="192"/>
    </row>
    <row r="590" spans="1:21" ht="15.75" x14ac:dyDescent="0.25">
      <c r="A590" s="222"/>
      <c r="E590" s="224"/>
      <c r="F590" s="225" t="str">
        <f t="shared" si="27"/>
        <v/>
      </c>
      <c r="G590" s="225" t="str">
        <f t="shared" si="28"/>
        <v/>
      </c>
      <c r="H590" s="187" t="str" cm="1">
        <f t="array" ref="H590">IF(LEN(E590)=0,"",SUM(IF(OR(E590={"SRO"}),1,E590),IF(F590="Yes",1,0),IF(G590="Yes",1,0)))</f>
        <v/>
      </c>
      <c r="I590" s="151"/>
      <c r="J590" s="87" t="str">
        <f t="shared" si="29"/>
        <v/>
      </c>
      <c r="K590" s="149"/>
      <c r="L590" s="12"/>
      <c r="O590" s="23"/>
      <c r="P590" s="12"/>
      <c r="S590" s="84"/>
      <c r="T590" s="84"/>
      <c r="U590" s="192"/>
    </row>
    <row r="591" spans="1:21" ht="15.75" x14ac:dyDescent="0.25">
      <c r="A591" s="222"/>
      <c r="E591" s="224"/>
      <c r="F591" s="225" t="str">
        <f t="shared" si="27"/>
        <v/>
      </c>
      <c r="G591" s="225" t="str">
        <f t="shared" si="28"/>
        <v/>
      </c>
      <c r="H591" s="187" t="str" cm="1">
        <f t="array" ref="H591">IF(LEN(E591)=0,"",SUM(IF(OR(E591={"SRO"}),1,E591),IF(F591="Yes",1,0),IF(G591="Yes",1,0)))</f>
        <v/>
      </c>
      <c r="I591" s="151"/>
      <c r="J591" s="87" t="str">
        <f t="shared" si="29"/>
        <v/>
      </c>
      <c r="K591" s="149"/>
      <c r="L591" s="12"/>
      <c r="O591" s="23"/>
      <c r="P591" s="12"/>
      <c r="S591" s="84"/>
      <c r="T591" s="84"/>
      <c r="U591" s="192"/>
    </row>
    <row r="592" spans="1:21" ht="15.75" x14ac:dyDescent="0.25">
      <c r="A592" s="222"/>
      <c r="E592" s="224"/>
      <c r="F592" s="225" t="str">
        <f t="shared" si="27"/>
        <v/>
      </c>
      <c r="G592" s="225" t="str">
        <f t="shared" si="28"/>
        <v/>
      </c>
      <c r="H592" s="187" t="str" cm="1">
        <f t="array" ref="H592">IF(LEN(E592)=0,"",SUM(IF(OR(E592={"SRO"}),1,E592),IF(F592="Yes",1,0),IF(G592="Yes",1,0)))</f>
        <v/>
      </c>
      <c r="I592" s="151"/>
      <c r="J592" s="87" t="str">
        <f t="shared" si="29"/>
        <v/>
      </c>
      <c r="K592" s="149"/>
      <c r="L592" s="12"/>
      <c r="O592" s="23"/>
      <c r="P592" s="12"/>
      <c r="S592" s="84"/>
      <c r="T592" s="84"/>
      <c r="U592" s="192"/>
    </row>
    <row r="593" spans="1:21" ht="15.75" x14ac:dyDescent="0.25">
      <c r="A593" s="222"/>
      <c r="E593" s="224"/>
      <c r="F593" s="225" t="str">
        <f t="shared" si="27"/>
        <v/>
      </c>
      <c r="G593" s="225" t="str">
        <f t="shared" si="28"/>
        <v/>
      </c>
      <c r="H593" s="187" t="str" cm="1">
        <f t="array" ref="H593">IF(LEN(E593)=0,"",SUM(IF(OR(E593={"SRO"}),1,E593),IF(F593="Yes",1,0),IF(G593="Yes",1,0)))</f>
        <v/>
      </c>
      <c r="I593" s="151"/>
      <c r="J593" s="87" t="str">
        <f t="shared" si="29"/>
        <v/>
      </c>
      <c r="K593" s="149"/>
      <c r="L593" s="12"/>
      <c r="O593" s="23"/>
      <c r="P593" s="12"/>
      <c r="S593" s="84"/>
      <c r="T593" s="84"/>
      <c r="U593" s="192"/>
    </row>
    <row r="594" spans="1:21" ht="15.75" x14ac:dyDescent="0.25">
      <c r="A594" s="222"/>
      <c r="E594" s="224"/>
      <c r="F594" s="225" t="str">
        <f t="shared" si="27"/>
        <v/>
      </c>
      <c r="G594" s="225" t="str">
        <f t="shared" si="28"/>
        <v/>
      </c>
      <c r="H594" s="187" t="str" cm="1">
        <f t="array" ref="H594">IF(LEN(E594)=0,"",SUM(IF(OR(E594={"SRO"}),1,E594),IF(F594="Yes",1,0),IF(G594="Yes",1,0)))</f>
        <v/>
      </c>
      <c r="I594" s="151"/>
      <c r="J594" s="87" t="str">
        <f t="shared" si="29"/>
        <v/>
      </c>
      <c r="K594" s="149"/>
      <c r="L594" s="12"/>
      <c r="O594" s="23"/>
      <c r="P594" s="12"/>
      <c r="S594" s="84"/>
      <c r="T594" s="84"/>
      <c r="U594" s="192"/>
    </row>
    <row r="595" spans="1:21" ht="15.75" x14ac:dyDescent="0.25">
      <c r="A595" s="222"/>
      <c r="E595" s="224"/>
      <c r="F595" s="225" t="str">
        <f t="shared" si="27"/>
        <v/>
      </c>
      <c r="G595" s="225" t="str">
        <f t="shared" si="28"/>
        <v/>
      </c>
      <c r="H595" s="187" t="str" cm="1">
        <f t="array" ref="H595">IF(LEN(E595)=0,"",SUM(IF(OR(E595={"SRO"}),1,E595),IF(F595="Yes",1,0),IF(G595="Yes",1,0)))</f>
        <v/>
      </c>
      <c r="I595" s="151"/>
      <c r="J595" s="87" t="str">
        <f t="shared" si="29"/>
        <v/>
      </c>
      <c r="K595" s="149"/>
      <c r="L595" s="12"/>
      <c r="O595" s="23"/>
      <c r="P595" s="12"/>
      <c r="S595" s="84"/>
      <c r="T595" s="84"/>
      <c r="U595" s="192"/>
    </row>
    <row r="596" spans="1:21" ht="15.75" x14ac:dyDescent="0.25">
      <c r="A596" s="222"/>
      <c r="E596" s="224"/>
      <c r="F596" s="225" t="str">
        <f t="shared" si="27"/>
        <v/>
      </c>
      <c r="G596" s="225" t="str">
        <f t="shared" si="28"/>
        <v/>
      </c>
      <c r="H596" s="187" t="str" cm="1">
        <f t="array" ref="H596">IF(LEN(E596)=0,"",SUM(IF(OR(E596={"SRO"}),1,E596),IF(F596="Yes",1,0),IF(G596="Yes",1,0)))</f>
        <v/>
      </c>
      <c r="I596" s="151"/>
      <c r="J596" s="87" t="str">
        <f t="shared" si="29"/>
        <v/>
      </c>
      <c r="K596" s="149"/>
      <c r="L596" s="12"/>
      <c r="O596" s="23"/>
      <c r="P596" s="12"/>
      <c r="S596" s="84"/>
      <c r="T596" s="84"/>
      <c r="U596" s="192"/>
    </row>
    <row r="597" spans="1:21" ht="15.75" x14ac:dyDescent="0.25">
      <c r="A597" s="222"/>
      <c r="E597" s="224"/>
      <c r="F597" s="225" t="str">
        <f t="shared" si="27"/>
        <v/>
      </c>
      <c r="G597" s="225" t="str">
        <f t="shared" si="28"/>
        <v/>
      </c>
      <c r="H597" s="187" t="str" cm="1">
        <f t="array" ref="H597">IF(LEN(E597)=0,"",SUM(IF(OR(E597={"SRO"}),1,E597),IF(F597="Yes",1,0),IF(G597="Yes",1,0)))</f>
        <v/>
      </c>
      <c r="I597" s="151"/>
      <c r="J597" s="87" t="str">
        <f t="shared" si="29"/>
        <v/>
      </c>
      <c r="K597" s="149"/>
      <c r="L597" s="12"/>
      <c r="O597" s="23"/>
      <c r="P597" s="12"/>
      <c r="S597" s="84"/>
      <c r="T597" s="84"/>
      <c r="U597" s="192"/>
    </row>
    <row r="598" spans="1:21" ht="15.75" x14ac:dyDescent="0.25">
      <c r="A598" s="222"/>
      <c r="E598" s="224"/>
      <c r="F598" s="225" t="str">
        <f t="shared" si="27"/>
        <v/>
      </c>
      <c r="G598" s="225" t="str">
        <f t="shared" si="28"/>
        <v/>
      </c>
      <c r="H598" s="187" t="str" cm="1">
        <f t="array" ref="H598">IF(LEN(E598)=0,"",SUM(IF(OR(E598={"SRO"}),1,E598),IF(F598="Yes",1,0),IF(G598="Yes",1,0)))</f>
        <v/>
      </c>
      <c r="I598" s="151"/>
      <c r="J598" s="87" t="str">
        <f t="shared" si="29"/>
        <v/>
      </c>
      <c r="K598" s="149"/>
      <c r="L598" s="12"/>
      <c r="O598" s="23"/>
      <c r="P598" s="12"/>
      <c r="S598" s="84"/>
      <c r="T598" s="84"/>
      <c r="U598" s="192"/>
    </row>
    <row r="599" spans="1:21" ht="15.75" x14ac:dyDescent="0.25">
      <c r="A599" s="222"/>
      <c r="E599" s="224"/>
      <c r="F599" s="225" t="str">
        <f t="shared" si="27"/>
        <v/>
      </c>
      <c r="G599" s="225" t="str">
        <f t="shared" si="28"/>
        <v/>
      </c>
      <c r="H599" s="187" t="str" cm="1">
        <f t="array" ref="H599">IF(LEN(E599)=0,"",SUM(IF(OR(E599={"SRO"}),1,E599),IF(F599="Yes",1,0),IF(G599="Yes",1,0)))</f>
        <v/>
      </c>
      <c r="I599" s="151"/>
      <c r="J599" s="87" t="str">
        <f t="shared" si="29"/>
        <v/>
      </c>
      <c r="K599" s="149"/>
      <c r="L599" s="12"/>
      <c r="O599" s="23"/>
      <c r="P599" s="12"/>
      <c r="S599" s="84"/>
      <c r="T599" s="84"/>
      <c r="U599" s="192"/>
    </row>
    <row r="600" spans="1:21" ht="16.5" thickBot="1" x14ac:dyDescent="0.3">
      <c r="A600" s="226"/>
      <c r="B600" s="227"/>
      <c r="C600" s="227"/>
      <c r="D600" s="227"/>
      <c r="E600" s="228"/>
      <c r="F600" s="229" t="str">
        <f t="shared" si="27"/>
        <v/>
      </c>
      <c r="G600" s="229" t="str">
        <f t="shared" si="28"/>
        <v/>
      </c>
      <c r="H600" s="188" t="str" cm="1">
        <f t="array" ref="H600">IF(LEN(E600)=0,"",SUM(IF(OR(E600={"SRO"}),1,E600),IF(F600="Yes",1,0),IF(G600="Yes",1,0)))</f>
        <v/>
      </c>
      <c r="I600" s="152"/>
      <c r="J600" s="100" t="str">
        <f t="shared" si="29"/>
        <v/>
      </c>
      <c r="K600" s="150"/>
      <c r="L600" s="15"/>
      <c r="M600" s="230"/>
      <c r="N600" s="230"/>
      <c r="O600" s="24"/>
      <c r="P600" s="15"/>
      <c r="Q600" s="231"/>
      <c r="R600" s="231"/>
      <c r="S600" s="101"/>
      <c r="T600" s="101"/>
      <c r="U600" s="193"/>
    </row>
  </sheetData>
  <sheetProtection algorithmName="SHA-512" hashValue="Qp7PXBzemku1X7B3K3lZcroObhQzdZQ7JsxEqCoH4aRbj0YMB78tFenEZUAyUk03a6f0qDcpLA50RVKRjHhDrQ==" saltValue="/xZfqYJ7eYvwvNx876DjUQ==" spinCount="100000" sheet="1" objects="1" scenarios="1" selectLockedCells="1"/>
  <mergeCells count="3">
    <mergeCell ref="E5:F5"/>
    <mergeCell ref="E1:J2"/>
    <mergeCell ref="A3:J3"/>
  </mergeCells>
  <dataValidations count="5">
    <dataValidation type="list" allowBlank="1" showInputMessage="1" showErrorMessage="1" sqref="S8:U600" xr:uid="{7C55234B-A830-4245-86FD-DF52119F108A}">
      <formula1>"Paid by tenant to landlord/third party (RUBS), Submetered, Included in Rent"</formula1>
    </dataValidation>
    <dataValidation type="list" allowBlank="1" showInputMessage="1" showErrorMessage="1" sqref="K8:K600" xr:uid="{7660AA2A-5345-426E-8052-A86947217A90}">
      <formula1>"Occupied, Vacant"</formula1>
    </dataValidation>
    <dataValidation type="list" allowBlank="1" showInputMessage="1" showErrorMessage="1" sqref="F8:G8" xr:uid="{3C398D4D-35C2-4FB8-8D8D-C00873D5B93E}">
      <formula1>"Yes, No"</formula1>
    </dataValidation>
    <dataValidation type="list" allowBlank="1" showInputMessage="1" showErrorMessage="1" sqref="I8:I600" xr:uid="{FA9F6A03-4486-4BF1-95B7-2F341014F369}">
      <formula1>"A single family home, In a building with 2 units, In a building with 3 or 4 units, In a building with 5 or more units"</formula1>
    </dataValidation>
    <dataValidation type="list" allowBlank="1" showInputMessage="1" showErrorMessage="1" sqref="E8:E600" xr:uid="{6A89DFCA-594F-428B-A02D-B2C734CA29C4}">
      <formula1>"SRO, Studio, 1, 2, 3, 4, 5"</formula1>
    </dataValidation>
  </dataValidations>
  <pageMargins left="0.5" right="0.5"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5AF6-5EDB-46A2-BE32-BCFCC1317A24}">
  <dimension ref="A1:O74"/>
  <sheetViews>
    <sheetView zoomScale="106" zoomScaleNormal="106" workbookViewId="0">
      <selection activeCell="A26" sqref="A26"/>
    </sheetView>
  </sheetViews>
  <sheetFormatPr defaultRowHeight="15" x14ac:dyDescent="0.25"/>
  <cols>
    <col min="1" max="2" width="18.28515625" customWidth="1"/>
    <col min="3" max="3" width="17.5703125" customWidth="1"/>
    <col min="4" max="4" width="11.5703125" customWidth="1"/>
    <col min="15" max="15" width="15.28515625" customWidth="1"/>
  </cols>
  <sheetData>
    <row r="1" spans="1:12" ht="15" customHeight="1" x14ac:dyDescent="0.25">
      <c r="A1" s="4"/>
      <c r="B1" s="287" t="s">
        <v>136</v>
      </c>
      <c r="C1" s="287"/>
      <c r="D1" s="287"/>
      <c r="E1" s="287"/>
      <c r="F1" s="287"/>
      <c r="G1" s="287"/>
      <c r="H1" s="287"/>
      <c r="I1" s="287"/>
      <c r="J1" s="287"/>
      <c r="K1" s="287"/>
      <c r="L1" s="287"/>
    </row>
    <row r="2" spans="1:12" x14ac:dyDescent="0.25">
      <c r="A2" s="5"/>
      <c r="B2" s="288"/>
      <c r="C2" s="288"/>
      <c r="D2" s="288"/>
      <c r="E2" s="288"/>
      <c r="F2" s="288"/>
      <c r="G2" s="288"/>
      <c r="H2" s="288"/>
      <c r="I2" s="288"/>
      <c r="J2" s="288"/>
      <c r="K2" s="288"/>
      <c r="L2" s="288"/>
    </row>
    <row r="3" spans="1:12" x14ac:dyDescent="0.25">
      <c r="A3" s="5"/>
      <c r="B3" s="288"/>
      <c r="C3" s="288"/>
      <c r="D3" s="288"/>
      <c r="E3" s="288"/>
      <c r="F3" s="288"/>
      <c r="G3" s="288"/>
      <c r="H3" s="288"/>
      <c r="I3" s="288"/>
      <c r="J3" s="288"/>
      <c r="K3" s="288"/>
      <c r="L3" s="288"/>
    </row>
    <row r="4" spans="1:12" x14ac:dyDescent="0.25">
      <c r="A4" s="5"/>
      <c r="B4" s="288"/>
      <c r="C4" s="288"/>
      <c r="D4" s="288"/>
      <c r="E4" s="288"/>
      <c r="F4" s="288"/>
      <c r="G4" s="288"/>
      <c r="H4" s="288"/>
      <c r="I4" s="288"/>
      <c r="J4" s="288"/>
      <c r="K4" s="288"/>
      <c r="L4" s="288"/>
    </row>
    <row r="5" spans="1:12" x14ac:dyDescent="0.25">
      <c r="A5" s="5"/>
      <c r="B5" s="288"/>
      <c r="C5" s="288"/>
      <c r="D5" s="288"/>
      <c r="E5" s="288"/>
      <c r="F5" s="288"/>
      <c r="G5" s="288"/>
      <c r="H5" s="288"/>
      <c r="I5" s="288"/>
      <c r="J5" s="288"/>
      <c r="K5" s="288"/>
      <c r="L5" s="288"/>
    </row>
    <row r="6" spans="1:12" ht="15.75" thickBot="1" x14ac:dyDescent="0.3">
      <c r="A6" s="20"/>
      <c r="B6" s="289"/>
      <c r="C6" s="289"/>
      <c r="D6" s="289"/>
      <c r="E6" s="289"/>
      <c r="F6" s="289"/>
      <c r="G6" s="289"/>
      <c r="H6" s="289"/>
      <c r="I6" s="289"/>
      <c r="J6" s="289"/>
      <c r="K6" s="289"/>
      <c r="L6" s="289"/>
    </row>
    <row r="7" spans="1:12" ht="37.5" customHeight="1" thickBot="1" x14ac:dyDescent="0.3">
      <c r="A7" s="290" t="s">
        <v>172</v>
      </c>
      <c r="B7" s="291"/>
      <c r="C7" s="291"/>
      <c r="D7" s="291"/>
      <c r="E7" s="291"/>
      <c r="F7" s="291"/>
      <c r="G7" s="291"/>
      <c r="H7" s="291"/>
      <c r="I7" s="291"/>
      <c r="J7" s="291"/>
      <c r="K7" s="291"/>
      <c r="L7" s="292"/>
    </row>
    <row r="8" spans="1:12" ht="38.450000000000003" customHeight="1" x14ac:dyDescent="0.25">
      <c r="A8" s="293" t="s">
        <v>107</v>
      </c>
      <c r="B8" s="294"/>
      <c r="C8" s="294"/>
      <c r="D8" s="294"/>
      <c r="E8" s="294"/>
      <c r="F8" s="294"/>
      <c r="G8" s="294"/>
      <c r="H8" s="294"/>
      <c r="I8" s="294"/>
      <c r="J8" s="294"/>
      <c r="K8" s="294"/>
      <c r="L8" s="295"/>
    </row>
    <row r="9" spans="1:12" ht="24" customHeight="1" x14ac:dyDescent="0.25">
      <c r="A9" s="278" t="s">
        <v>22</v>
      </c>
      <c r="B9" s="279"/>
      <c r="C9" s="296" t="s">
        <v>102</v>
      </c>
      <c r="D9" s="296"/>
      <c r="E9" s="296"/>
      <c r="F9" s="296"/>
      <c r="G9" s="296"/>
      <c r="H9" s="296"/>
      <c r="I9" s="296"/>
      <c r="J9" s="296"/>
      <c r="K9" s="296"/>
      <c r="L9" s="297"/>
    </row>
    <row r="10" spans="1:12" ht="21" customHeight="1" x14ac:dyDescent="0.25">
      <c r="A10" s="280">
        <v>1</v>
      </c>
      <c r="B10" s="281"/>
      <c r="C10" s="285" t="s">
        <v>96</v>
      </c>
      <c r="D10" s="285"/>
      <c r="E10" s="285"/>
      <c r="F10" s="285"/>
      <c r="G10" s="285"/>
      <c r="H10" s="285"/>
      <c r="I10" s="285"/>
      <c r="J10" s="285"/>
      <c r="K10" s="285"/>
      <c r="L10" s="286"/>
    </row>
    <row r="11" spans="1:12" ht="21" customHeight="1" x14ac:dyDescent="0.25">
      <c r="A11" s="280">
        <v>2</v>
      </c>
      <c r="B11" s="281"/>
      <c r="C11" s="285" t="s">
        <v>97</v>
      </c>
      <c r="D11" s="285"/>
      <c r="E11" s="285"/>
      <c r="F11" s="285"/>
      <c r="G11" s="285"/>
      <c r="H11" s="285"/>
      <c r="I11" s="285"/>
      <c r="J11" s="285"/>
      <c r="K11" s="285"/>
      <c r="L11" s="286"/>
    </row>
    <row r="12" spans="1:12" ht="21" customHeight="1" x14ac:dyDescent="0.25">
      <c r="A12" s="280">
        <v>3</v>
      </c>
      <c r="B12" s="281"/>
      <c r="C12" s="285" t="s">
        <v>98</v>
      </c>
      <c r="D12" s="285"/>
      <c r="E12" s="285"/>
      <c r="F12" s="285"/>
      <c r="G12" s="285"/>
      <c r="H12" s="285"/>
      <c r="I12" s="285"/>
      <c r="J12" s="285"/>
      <c r="K12" s="285"/>
      <c r="L12" s="286"/>
    </row>
    <row r="13" spans="1:12" ht="21" customHeight="1" x14ac:dyDescent="0.25">
      <c r="A13" s="280">
        <v>4</v>
      </c>
      <c r="B13" s="281"/>
      <c r="C13" s="285" t="s">
        <v>99</v>
      </c>
      <c r="D13" s="285"/>
      <c r="E13" s="285"/>
      <c r="F13" s="285"/>
      <c r="G13" s="285"/>
      <c r="H13" s="285"/>
      <c r="I13" s="285"/>
      <c r="J13" s="285"/>
      <c r="K13" s="285"/>
      <c r="L13" s="286"/>
    </row>
    <row r="14" spans="1:12" ht="21" customHeight="1" x14ac:dyDescent="0.25">
      <c r="A14" s="280">
        <v>5</v>
      </c>
      <c r="B14" s="281"/>
      <c r="C14" s="285" t="s">
        <v>100</v>
      </c>
      <c r="D14" s="285"/>
      <c r="E14" s="285"/>
      <c r="F14" s="285"/>
      <c r="G14" s="285"/>
      <c r="H14" s="285"/>
      <c r="I14" s="285"/>
      <c r="J14" s="285"/>
      <c r="K14" s="285"/>
      <c r="L14" s="286"/>
    </row>
    <row r="15" spans="1:12" s="49" customFormat="1" ht="21" customHeight="1" thickBot="1" x14ac:dyDescent="0.3">
      <c r="A15" s="282" t="s">
        <v>101</v>
      </c>
      <c r="B15" s="283"/>
      <c r="C15" s="283"/>
      <c r="D15" s="283"/>
      <c r="E15" s="283"/>
      <c r="F15" s="283"/>
      <c r="G15" s="283"/>
      <c r="H15" s="283"/>
      <c r="I15" s="283"/>
      <c r="J15" s="283"/>
      <c r="K15" s="283"/>
      <c r="L15" s="284"/>
    </row>
    <row r="16" spans="1:12" ht="49.5" customHeight="1" x14ac:dyDescent="0.25">
      <c r="A16" s="275" t="s">
        <v>103</v>
      </c>
      <c r="B16" s="276"/>
      <c r="C16" s="276"/>
      <c r="D16" s="276"/>
      <c r="E16" s="276"/>
      <c r="F16" s="276"/>
      <c r="G16" s="276"/>
      <c r="H16" s="276"/>
      <c r="I16" s="276"/>
      <c r="J16" s="276"/>
      <c r="K16" s="276"/>
      <c r="L16" s="277"/>
    </row>
    <row r="17" spans="1:15" ht="33.6" customHeight="1" x14ac:dyDescent="0.25">
      <c r="A17" s="266" t="s">
        <v>104</v>
      </c>
      <c r="B17" s="267"/>
      <c r="C17" s="267"/>
      <c r="D17" s="267"/>
      <c r="E17" s="267"/>
      <c r="F17" s="267"/>
      <c r="G17" s="267"/>
      <c r="H17" s="267"/>
      <c r="I17" s="267"/>
      <c r="J17" s="267"/>
      <c r="K17" s="267"/>
      <c r="L17" s="268"/>
      <c r="O17" s="45"/>
    </row>
    <row r="18" spans="1:15" x14ac:dyDescent="0.25">
      <c r="A18" s="46"/>
      <c r="B18" s="36"/>
      <c r="C18" s="269" t="s">
        <v>34</v>
      </c>
      <c r="D18" s="269"/>
      <c r="E18" s="269"/>
      <c r="F18" s="269"/>
      <c r="G18" s="269"/>
      <c r="H18" s="269"/>
      <c r="I18" s="269"/>
      <c r="J18" s="269"/>
      <c r="K18" s="269"/>
      <c r="L18" s="270"/>
      <c r="O18" s="45"/>
    </row>
    <row r="19" spans="1:15" x14ac:dyDescent="0.25">
      <c r="A19" s="122" t="s">
        <v>35</v>
      </c>
      <c r="B19" s="27"/>
      <c r="C19" s="30" t="s">
        <v>36</v>
      </c>
      <c r="D19" s="32" t="s">
        <v>143</v>
      </c>
      <c r="E19" s="32" t="s">
        <v>37</v>
      </c>
      <c r="F19" s="32" t="s">
        <v>38</v>
      </c>
      <c r="G19" s="32" t="s">
        <v>39</v>
      </c>
      <c r="H19" s="32" t="s">
        <v>40</v>
      </c>
      <c r="I19" s="32" t="s">
        <v>41</v>
      </c>
      <c r="J19" s="32" t="s">
        <v>42</v>
      </c>
      <c r="K19" s="32" t="s">
        <v>43</v>
      </c>
      <c r="L19" s="33" t="s">
        <v>44</v>
      </c>
      <c r="O19" s="45"/>
    </row>
    <row r="20" spans="1:15" x14ac:dyDescent="0.25">
      <c r="A20" s="122" t="s">
        <v>45</v>
      </c>
      <c r="B20" s="29" t="s">
        <v>46</v>
      </c>
      <c r="C20" s="30">
        <v>14</v>
      </c>
      <c r="D20" s="30">
        <v>19</v>
      </c>
      <c r="E20" s="30">
        <v>25</v>
      </c>
      <c r="F20" s="30">
        <v>26</v>
      </c>
      <c r="G20" s="30">
        <v>29</v>
      </c>
      <c r="H20" s="30">
        <v>31</v>
      </c>
      <c r="I20" s="30">
        <v>34</v>
      </c>
      <c r="J20" s="30" t="s">
        <v>47</v>
      </c>
      <c r="K20" s="30" t="s">
        <v>47</v>
      </c>
      <c r="L20" s="31" t="s">
        <v>47</v>
      </c>
      <c r="O20" s="45"/>
    </row>
    <row r="21" spans="1:15" x14ac:dyDescent="0.25">
      <c r="A21" s="47"/>
      <c r="B21" s="29" t="s">
        <v>48</v>
      </c>
      <c r="C21" s="30">
        <v>63</v>
      </c>
      <c r="D21" s="30">
        <v>84</v>
      </c>
      <c r="E21" s="30">
        <v>102</v>
      </c>
      <c r="F21" s="30">
        <v>107</v>
      </c>
      <c r="G21" s="30">
        <v>115</v>
      </c>
      <c r="H21" s="30">
        <v>124</v>
      </c>
      <c r="I21" s="30">
        <v>138</v>
      </c>
      <c r="J21" s="30" t="s">
        <v>47</v>
      </c>
      <c r="K21" s="30" t="s">
        <v>47</v>
      </c>
      <c r="L21" s="31" t="s">
        <v>47</v>
      </c>
      <c r="O21" s="45"/>
    </row>
    <row r="22" spans="1:15" x14ac:dyDescent="0.25">
      <c r="A22" s="47"/>
      <c r="B22" s="29" t="s">
        <v>49</v>
      </c>
      <c r="C22" s="30">
        <v>15</v>
      </c>
      <c r="D22" s="30">
        <v>20</v>
      </c>
      <c r="E22" s="30">
        <v>24</v>
      </c>
      <c r="F22" s="30">
        <v>29</v>
      </c>
      <c r="G22" s="30">
        <v>34</v>
      </c>
      <c r="H22" s="30">
        <v>39</v>
      </c>
      <c r="I22" s="30">
        <v>44</v>
      </c>
      <c r="J22" s="30" t="s">
        <v>47</v>
      </c>
      <c r="K22" s="30" t="s">
        <v>47</v>
      </c>
      <c r="L22" s="31" t="s">
        <v>47</v>
      </c>
    </row>
    <row r="23" spans="1:15" x14ac:dyDescent="0.25">
      <c r="A23" s="122" t="s">
        <v>50</v>
      </c>
      <c r="B23" s="29" t="s">
        <v>46</v>
      </c>
      <c r="C23" s="30">
        <v>3</v>
      </c>
      <c r="D23" s="30">
        <v>4</v>
      </c>
      <c r="E23" s="30">
        <v>4</v>
      </c>
      <c r="F23" s="30">
        <v>6</v>
      </c>
      <c r="G23" s="30">
        <v>8</v>
      </c>
      <c r="H23" s="30">
        <v>10</v>
      </c>
      <c r="I23" s="30">
        <v>12</v>
      </c>
      <c r="J23" s="30" t="s">
        <v>47</v>
      </c>
      <c r="K23" s="30" t="s">
        <v>47</v>
      </c>
      <c r="L23" s="31" t="s">
        <v>47</v>
      </c>
    </row>
    <row r="24" spans="1:15" x14ac:dyDescent="0.25">
      <c r="A24" s="47"/>
      <c r="B24" s="29" t="s">
        <v>48</v>
      </c>
      <c r="C24" s="30">
        <v>10</v>
      </c>
      <c r="D24" s="30">
        <v>13</v>
      </c>
      <c r="E24" s="30">
        <v>13</v>
      </c>
      <c r="F24" s="30">
        <v>22</v>
      </c>
      <c r="G24" s="30">
        <v>31</v>
      </c>
      <c r="H24" s="30">
        <v>40</v>
      </c>
      <c r="I24" s="30">
        <v>44</v>
      </c>
      <c r="J24" s="30" t="s">
        <v>47</v>
      </c>
      <c r="K24" s="30" t="s">
        <v>47</v>
      </c>
      <c r="L24" s="31" t="s">
        <v>47</v>
      </c>
    </row>
    <row r="25" spans="1:15" x14ac:dyDescent="0.25">
      <c r="A25" s="47"/>
      <c r="B25" s="29" t="s">
        <v>49</v>
      </c>
      <c r="C25" s="30">
        <v>5</v>
      </c>
      <c r="D25" s="30">
        <v>7</v>
      </c>
      <c r="E25" s="30">
        <v>8</v>
      </c>
      <c r="F25" s="30">
        <v>12</v>
      </c>
      <c r="G25" s="30">
        <v>15</v>
      </c>
      <c r="H25" s="30">
        <v>19</v>
      </c>
      <c r="I25" s="30">
        <v>22</v>
      </c>
      <c r="J25" s="30" t="s">
        <v>47</v>
      </c>
      <c r="K25" s="30" t="s">
        <v>47</v>
      </c>
      <c r="L25" s="31" t="s">
        <v>47</v>
      </c>
    </row>
    <row r="26" spans="1:15" ht="30" x14ac:dyDescent="0.25">
      <c r="A26" s="122" t="s">
        <v>51</v>
      </c>
      <c r="B26" s="27"/>
      <c r="C26" s="30">
        <v>23</v>
      </c>
      <c r="D26" s="30">
        <v>31</v>
      </c>
      <c r="E26" s="30">
        <v>37</v>
      </c>
      <c r="F26" s="30">
        <v>52</v>
      </c>
      <c r="G26" s="30">
        <v>70</v>
      </c>
      <c r="H26" s="30">
        <v>89</v>
      </c>
      <c r="I26" s="30">
        <v>107</v>
      </c>
      <c r="J26" s="30" t="s">
        <v>47</v>
      </c>
      <c r="K26" s="30" t="s">
        <v>47</v>
      </c>
      <c r="L26" s="31" t="s">
        <v>47</v>
      </c>
    </row>
    <row r="27" spans="1:15" x14ac:dyDescent="0.25">
      <c r="A27" s="122" t="s">
        <v>52</v>
      </c>
      <c r="B27" s="27"/>
      <c r="C27" s="262" t="s">
        <v>53</v>
      </c>
      <c r="D27" s="262"/>
      <c r="E27" s="262"/>
      <c r="F27" s="262"/>
      <c r="G27" s="262"/>
      <c r="H27" s="262"/>
      <c r="I27" s="262"/>
      <c r="J27" s="262"/>
      <c r="K27" s="262"/>
      <c r="L27" s="263"/>
    </row>
    <row r="28" spans="1:15" x14ac:dyDescent="0.25">
      <c r="A28" s="122" t="s">
        <v>54</v>
      </c>
      <c r="B28" s="29" t="s">
        <v>46</v>
      </c>
      <c r="C28" s="30">
        <v>7</v>
      </c>
      <c r="D28" s="30">
        <v>9</v>
      </c>
      <c r="E28" s="30">
        <v>12</v>
      </c>
      <c r="F28" s="30">
        <v>17</v>
      </c>
      <c r="G28" s="30">
        <v>22</v>
      </c>
      <c r="H28" s="30">
        <v>27</v>
      </c>
      <c r="I28" s="30">
        <v>31</v>
      </c>
      <c r="J28" s="30" t="s">
        <v>47</v>
      </c>
      <c r="K28" s="30" t="s">
        <v>47</v>
      </c>
      <c r="L28" s="31" t="s">
        <v>47</v>
      </c>
    </row>
    <row r="29" spans="1:15" x14ac:dyDescent="0.25">
      <c r="A29" s="47"/>
      <c r="B29" s="29" t="s">
        <v>48</v>
      </c>
      <c r="C29" s="30">
        <v>27</v>
      </c>
      <c r="D29" s="30">
        <v>36</v>
      </c>
      <c r="E29" s="30">
        <v>44</v>
      </c>
      <c r="F29" s="30">
        <v>62</v>
      </c>
      <c r="G29" s="30">
        <v>84</v>
      </c>
      <c r="H29" s="30">
        <v>102</v>
      </c>
      <c r="I29" s="30">
        <v>115</v>
      </c>
      <c r="J29" s="30" t="s">
        <v>47</v>
      </c>
      <c r="K29" s="30" t="s">
        <v>47</v>
      </c>
      <c r="L29" s="31" t="s">
        <v>47</v>
      </c>
    </row>
    <row r="30" spans="1:15" x14ac:dyDescent="0.25">
      <c r="A30" s="47"/>
      <c r="B30" s="29" t="s">
        <v>49</v>
      </c>
      <c r="C30" s="30">
        <v>23</v>
      </c>
      <c r="D30" s="30">
        <v>31</v>
      </c>
      <c r="E30" s="30">
        <v>37</v>
      </c>
      <c r="F30" s="30">
        <v>52</v>
      </c>
      <c r="G30" s="30">
        <v>70</v>
      </c>
      <c r="H30" s="30">
        <v>89</v>
      </c>
      <c r="I30" s="30">
        <v>107</v>
      </c>
      <c r="J30" s="30" t="s">
        <v>47</v>
      </c>
      <c r="K30" s="30" t="s">
        <v>47</v>
      </c>
      <c r="L30" s="31" t="s">
        <v>47</v>
      </c>
    </row>
    <row r="31" spans="1:15" x14ac:dyDescent="0.25">
      <c r="A31" s="122" t="s">
        <v>32</v>
      </c>
      <c r="B31" s="27"/>
      <c r="C31" s="30">
        <v>47</v>
      </c>
      <c r="D31" s="30">
        <v>63</v>
      </c>
      <c r="E31" s="30">
        <v>64</v>
      </c>
      <c r="F31" s="30">
        <v>79</v>
      </c>
      <c r="G31" s="30">
        <v>94</v>
      </c>
      <c r="H31" s="30">
        <v>110</v>
      </c>
      <c r="I31" s="30">
        <v>125</v>
      </c>
      <c r="J31" s="30" t="s">
        <v>47</v>
      </c>
      <c r="K31" s="30" t="s">
        <v>47</v>
      </c>
      <c r="L31" s="31" t="s">
        <v>47</v>
      </c>
    </row>
    <row r="32" spans="1:15" x14ac:dyDescent="0.25">
      <c r="A32" s="122" t="s">
        <v>33</v>
      </c>
      <c r="B32" s="27"/>
      <c r="C32" s="30">
        <v>42</v>
      </c>
      <c r="D32" s="30">
        <v>56</v>
      </c>
      <c r="E32" s="30">
        <v>56</v>
      </c>
      <c r="F32" s="30">
        <v>56</v>
      </c>
      <c r="G32" s="30">
        <v>56</v>
      </c>
      <c r="H32" s="30">
        <v>56</v>
      </c>
      <c r="I32" s="30">
        <v>56</v>
      </c>
      <c r="J32" s="30" t="s">
        <v>47</v>
      </c>
      <c r="K32" s="30" t="s">
        <v>47</v>
      </c>
      <c r="L32" s="31" t="s">
        <v>47</v>
      </c>
    </row>
    <row r="33" spans="1:12" x14ac:dyDescent="0.25">
      <c r="A33" s="264" t="s">
        <v>55</v>
      </c>
      <c r="B33" s="265"/>
      <c r="C33" s="30">
        <v>41</v>
      </c>
      <c r="D33" s="30">
        <v>54</v>
      </c>
      <c r="E33" s="30">
        <v>54</v>
      </c>
      <c r="F33" s="30">
        <v>54</v>
      </c>
      <c r="G33" s="30">
        <v>54</v>
      </c>
      <c r="H33" s="30">
        <v>54</v>
      </c>
      <c r="I33" s="30">
        <v>54</v>
      </c>
      <c r="J33" s="30" t="s">
        <v>47</v>
      </c>
      <c r="K33" s="30" t="s">
        <v>47</v>
      </c>
      <c r="L33" s="31" t="s">
        <v>47</v>
      </c>
    </row>
    <row r="34" spans="1:12" x14ac:dyDescent="0.25">
      <c r="A34" s="264" t="s">
        <v>56</v>
      </c>
      <c r="B34" s="265"/>
      <c r="C34" s="30">
        <v>11</v>
      </c>
      <c r="D34" s="30">
        <v>11</v>
      </c>
      <c r="E34" s="30">
        <v>11</v>
      </c>
      <c r="F34" s="30">
        <v>11</v>
      </c>
      <c r="G34" s="30">
        <v>11</v>
      </c>
      <c r="H34" s="30">
        <v>11</v>
      </c>
      <c r="I34" s="30">
        <v>11</v>
      </c>
      <c r="J34" s="30" t="s">
        <v>47</v>
      </c>
      <c r="K34" s="30" t="s">
        <v>47</v>
      </c>
      <c r="L34" s="31" t="s">
        <v>47</v>
      </c>
    </row>
    <row r="35" spans="1:12" x14ac:dyDescent="0.25">
      <c r="A35" s="264" t="s">
        <v>57</v>
      </c>
      <c r="B35" s="265"/>
      <c r="C35" s="30">
        <v>12</v>
      </c>
      <c r="D35" s="30">
        <v>12</v>
      </c>
      <c r="E35" s="30">
        <v>12</v>
      </c>
      <c r="F35" s="30">
        <v>12</v>
      </c>
      <c r="G35" s="30">
        <v>12</v>
      </c>
      <c r="H35" s="30">
        <v>12</v>
      </c>
      <c r="I35" s="30">
        <v>12</v>
      </c>
      <c r="J35" s="30" t="s">
        <v>47</v>
      </c>
      <c r="K35" s="30" t="s">
        <v>47</v>
      </c>
      <c r="L35" s="31" t="s">
        <v>47</v>
      </c>
    </row>
    <row r="36" spans="1:12" ht="32.25" customHeight="1" x14ac:dyDescent="0.25">
      <c r="A36" s="266" t="s">
        <v>105</v>
      </c>
      <c r="B36" s="267"/>
      <c r="C36" s="267"/>
      <c r="D36" s="267"/>
      <c r="E36" s="267"/>
      <c r="F36" s="267"/>
      <c r="G36" s="267"/>
      <c r="H36" s="267"/>
      <c r="I36" s="267"/>
      <c r="J36" s="267"/>
      <c r="K36" s="267"/>
      <c r="L36" s="268"/>
    </row>
    <row r="37" spans="1:12" x14ac:dyDescent="0.25">
      <c r="A37" s="123"/>
      <c r="B37" s="124"/>
      <c r="C37" s="269" t="s">
        <v>34</v>
      </c>
      <c r="D37" s="269"/>
      <c r="E37" s="269"/>
      <c r="F37" s="269"/>
      <c r="G37" s="269"/>
      <c r="H37" s="269"/>
      <c r="I37" s="269"/>
      <c r="J37" s="269"/>
      <c r="K37" s="269"/>
      <c r="L37" s="270"/>
    </row>
    <row r="38" spans="1:12" x14ac:dyDescent="0.25">
      <c r="A38" s="122" t="s">
        <v>35</v>
      </c>
      <c r="B38" s="27"/>
      <c r="C38" s="30" t="s">
        <v>36</v>
      </c>
      <c r="D38" s="32" t="s">
        <v>143</v>
      </c>
      <c r="E38" s="32" t="s">
        <v>37</v>
      </c>
      <c r="F38" s="32" t="s">
        <v>38</v>
      </c>
      <c r="G38" s="32" t="s">
        <v>39</v>
      </c>
      <c r="H38" s="32" t="s">
        <v>40</v>
      </c>
      <c r="I38" s="32" t="s">
        <v>41</v>
      </c>
      <c r="J38" s="32" t="s">
        <v>42</v>
      </c>
      <c r="K38" s="32" t="s">
        <v>43</v>
      </c>
      <c r="L38" s="33" t="s">
        <v>44</v>
      </c>
    </row>
    <row r="39" spans="1:12" x14ac:dyDescent="0.25">
      <c r="A39" s="122" t="s">
        <v>45</v>
      </c>
      <c r="B39" s="29" t="s">
        <v>46</v>
      </c>
      <c r="C39" s="30">
        <v>11</v>
      </c>
      <c r="D39" s="30">
        <v>15</v>
      </c>
      <c r="E39" s="30">
        <v>17</v>
      </c>
      <c r="F39" s="30">
        <v>20</v>
      </c>
      <c r="G39" s="30">
        <v>21</v>
      </c>
      <c r="H39" s="30">
        <v>24</v>
      </c>
      <c r="I39" s="30">
        <v>25</v>
      </c>
      <c r="J39" s="30" t="s">
        <v>47</v>
      </c>
      <c r="K39" s="30" t="s">
        <v>47</v>
      </c>
      <c r="L39" s="31" t="s">
        <v>47</v>
      </c>
    </row>
    <row r="40" spans="1:12" x14ac:dyDescent="0.25">
      <c r="A40" s="47"/>
      <c r="B40" s="29" t="s">
        <v>48</v>
      </c>
      <c r="C40" s="30">
        <v>47</v>
      </c>
      <c r="D40" s="30">
        <v>62</v>
      </c>
      <c r="E40" s="30">
        <v>71</v>
      </c>
      <c r="F40" s="30">
        <v>84</v>
      </c>
      <c r="G40" s="30">
        <v>89</v>
      </c>
      <c r="H40" s="30">
        <v>98</v>
      </c>
      <c r="I40" s="30">
        <v>102</v>
      </c>
      <c r="J40" s="30" t="s">
        <v>47</v>
      </c>
      <c r="K40" s="30" t="s">
        <v>47</v>
      </c>
      <c r="L40" s="31" t="s">
        <v>47</v>
      </c>
    </row>
    <row r="41" spans="1:12" x14ac:dyDescent="0.25">
      <c r="A41" s="47"/>
      <c r="B41" s="29" t="s">
        <v>49</v>
      </c>
      <c r="C41" s="30">
        <v>11</v>
      </c>
      <c r="D41" s="30">
        <v>14</v>
      </c>
      <c r="E41" s="30">
        <v>16</v>
      </c>
      <c r="F41" s="30">
        <v>20</v>
      </c>
      <c r="G41" s="30">
        <v>24</v>
      </c>
      <c r="H41" s="30">
        <v>28</v>
      </c>
      <c r="I41" s="30">
        <v>32</v>
      </c>
      <c r="J41" s="30" t="s">
        <v>47</v>
      </c>
      <c r="K41" s="30" t="s">
        <v>47</v>
      </c>
      <c r="L41" s="31" t="s">
        <v>47</v>
      </c>
    </row>
    <row r="42" spans="1:12" x14ac:dyDescent="0.25">
      <c r="A42" s="122" t="s">
        <v>50</v>
      </c>
      <c r="B42" s="29" t="s">
        <v>46</v>
      </c>
      <c r="C42" s="30">
        <v>3</v>
      </c>
      <c r="D42" s="30">
        <v>4</v>
      </c>
      <c r="E42" s="30">
        <v>4</v>
      </c>
      <c r="F42" s="30">
        <v>6</v>
      </c>
      <c r="G42" s="30">
        <v>8</v>
      </c>
      <c r="H42" s="30">
        <v>10</v>
      </c>
      <c r="I42" s="30">
        <v>12</v>
      </c>
      <c r="J42" s="30" t="s">
        <v>47</v>
      </c>
      <c r="K42" s="30" t="s">
        <v>47</v>
      </c>
      <c r="L42" s="31" t="s">
        <v>47</v>
      </c>
    </row>
    <row r="43" spans="1:12" x14ac:dyDescent="0.25">
      <c r="A43" s="47"/>
      <c r="B43" s="29" t="s">
        <v>58</v>
      </c>
      <c r="C43" s="30">
        <v>10</v>
      </c>
      <c r="D43" s="30">
        <v>13</v>
      </c>
      <c r="E43" s="30">
        <v>13</v>
      </c>
      <c r="F43" s="30">
        <v>22</v>
      </c>
      <c r="G43" s="30">
        <v>31</v>
      </c>
      <c r="H43" s="30">
        <v>40</v>
      </c>
      <c r="I43" s="30">
        <v>44</v>
      </c>
      <c r="J43" s="30" t="s">
        <v>47</v>
      </c>
      <c r="K43" s="30" t="s">
        <v>47</v>
      </c>
      <c r="L43" s="31" t="s">
        <v>47</v>
      </c>
    </row>
    <row r="44" spans="1:12" x14ac:dyDescent="0.25">
      <c r="A44" s="47"/>
      <c r="B44" s="29" t="s">
        <v>49</v>
      </c>
      <c r="C44" s="30">
        <v>5</v>
      </c>
      <c r="D44" s="30">
        <v>7</v>
      </c>
      <c r="E44" s="30">
        <v>8</v>
      </c>
      <c r="F44" s="30">
        <v>12</v>
      </c>
      <c r="G44" s="30">
        <v>15</v>
      </c>
      <c r="H44" s="30">
        <v>19</v>
      </c>
      <c r="I44" s="30">
        <v>22</v>
      </c>
      <c r="J44" s="30" t="s">
        <v>47</v>
      </c>
      <c r="K44" s="30" t="s">
        <v>47</v>
      </c>
      <c r="L44" s="31" t="s">
        <v>47</v>
      </c>
    </row>
    <row r="45" spans="1:12" ht="30" x14ac:dyDescent="0.25">
      <c r="A45" s="122" t="s">
        <v>51</v>
      </c>
      <c r="B45" s="27"/>
      <c r="C45" s="30">
        <v>19</v>
      </c>
      <c r="D45" s="30">
        <v>25</v>
      </c>
      <c r="E45" s="30">
        <v>29</v>
      </c>
      <c r="F45" s="30">
        <v>41</v>
      </c>
      <c r="G45" s="30">
        <v>53</v>
      </c>
      <c r="H45" s="30">
        <v>68</v>
      </c>
      <c r="I45" s="30">
        <v>82</v>
      </c>
      <c r="J45" s="30" t="s">
        <v>47</v>
      </c>
      <c r="K45" s="30" t="s">
        <v>47</v>
      </c>
      <c r="L45" s="31" t="s">
        <v>47</v>
      </c>
    </row>
    <row r="46" spans="1:12" x14ac:dyDescent="0.25">
      <c r="A46" s="122" t="s">
        <v>52</v>
      </c>
      <c r="B46" s="27"/>
      <c r="C46" s="262" t="s">
        <v>53</v>
      </c>
      <c r="D46" s="262"/>
      <c r="E46" s="262"/>
      <c r="F46" s="262"/>
      <c r="G46" s="262"/>
      <c r="H46" s="262"/>
      <c r="I46" s="262"/>
      <c r="J46" s="262"/>
      <c r="K46" s="262"/>
      <c r="L46" s="263"/>
    </row>
    <row r="47" spans="1:12" x14ac:dyDescent="0.25">
      <c r="A47" s="122" t="s">
        <v>54</v>
      </c>
      <c r="B47" s="29" t="s">
        <v>46</v>
      </c>
      <c r="C47" s="30">
        <v>6</v>
      </c>
      <c r="D47" s="30">
        <v>8</v>
      </c>
      <c r="E47" s="30">
        <v>9</v>
      </c>
      <c r="F47" s="30">
        <v>13</v>
      </c>
      <c r="G47" s="30">
        <v>17</v>
      </c>
      <c r="H47" s="30">
        <v>21</v>
      </c>
      <c r="I47" s="30">
        <v>26</v>
      </c>
      <c r="J47" s="30" t="s">
        <v>47</v>
      </c>
      <c r="K47" s="30" t="s">
        <v>47</v>
      </c>
      <c r="L47" s="31" t="s">
        <v>47</v>
      </c>
    </row>
    <row r="48" spans="1:12" x14ac:dyDescent="0.25">
      <c r="A48" s="47"/>
      <c r="B48" s="29" t="s">
        <v>48</v>
      </c>
      <c r="C48" s="30">
        <v>23</v>
      </c>
      <c r="D48" s="30">
        <v>31</v>
      </c>
      <c r="E48" s="30">
        <v>36</v>
      </c>
      <c r="F48" s="30">
        <v>49</v>
      </c>
      <c r="G48" s="30">
        <v>62</v>
      </c>
      <c r="H48" s="30">
        <v>75</v>
      </c>
      <c r="I48" s="30">
        <v>98</v>
      </c>
      <c r="J48" s="30" t="s">
        <v>47</v>
      </c>
      <c r="K48" s="30" t="s">
        <v>47</v>
      </c>
      <c r="L48" s="31" t="s">
        <v>47</v>
      </c>
    </row>
    <row r="49" spans="1:12" x14ac:dyDescent="0.25">
      <c r="A49" s="47"/>
      <c r="B49" s="29" t="s">
        <v>49</v>
      </c>
      <c r="C49" s="30">
        <v>12</v>
      </c>
      <c r="D49" s="30">
        <v>16</v>
      </c>
      <c r="E49" s="30">
        <v>18</v>
      </c>
      <c r="F49" s="30">
        <v>23</v>
      </c>
      <c r="G49" s="30">
        <v>29</v>
      </c>
      <c r="H49" s="30">
        <v>34</v>
      </c>
      <c r="I49" s="30">
        <v>39</v>
      </c>
      <c r="J49" s="30" t="s">
        <v>47</v>
      </c>
      <c r="K49" s="30" t="s">
        <v>47</v>
      </c>
      <c r="L49" s="31" t="s">
        <v>47</v>
      </c>
    </row>
    <row r="50" spans="1:12" x14ac:dyDescent="0.25">
      <c r="A50" s="122" t="s">
        <v>32</v>
      </c>
      <c r="B50" s="27"/>
      <c r="C50" s="30">
        <v>47</v>
      </c>
      <c r="D50" s="30">
        <v>63</v>
      </c>
      <c r="E50" s="30">
        <v>64</v>
      </c>
      <c r="F50" s="30">
        <v>79</v>
      </c>
      <c r="G50" s="30">
        <v>94</v>
      </c>
      <c r="H50" s="30">
        <v>110</v>
      </c>
      <c r="I50" s="30">
        <v>125</v>
      </c>
      <c r="J50" s="30" t="s">
        <v>47</v>
      </c>
      <c r="K50" s="30" t="s">
        <v>47</v>
      </c>
      <c r="L50" s="31" t="s">
        <v>47</v>
      </c>
    </row>
    <row r="51" spans="1:12" x14ac:dyDescent="0.25">
      <c r="A51" s="122" t="s">
        <v>33</v>
      </c>
      <c r="B51" s="27"/>
      <c r="C51" s="30">
        <v>42</v>
      </c>
      <c r="D51" s="30">
        <v>56</v>
      </c>
      <c r="E51" s="30">
        <v>56</v>
      </c>
      <c r="F51" s="30">
        <v>56</v>
      </c>
      <c r="G51" s="30">
        <v>56</v>
      </c>
      <c r="H51" s="30">
        <v>56</v>
      </c>
      <c r="I51" s="30">
        <v>56</v>
      </c>
      <c r="J51" s="30" t="s">
        <v>47</v>
      </c>
      <c r="K51" s="30" t="s">
        <v>47</v>
      </c>
      <c r="L51" s="31" t="s">
        <v>47</v>
      </c>
    </row>
    <row r="52" spans="1:12" x14ac:dyDescent="0.25">
      <c r="A52" s="122" t="s">
        <v>55</v>
      </c>
      <c r="B52" s="27"/>
      <c r="C52" s="30">
        <v>54</v>
      </c>
      <c r="D52" s="30">
        <v>54</v>
      </c>
      <c r="E52" s="30">
        <v>54</v>
      </c>
      <c r="F52" s="30">
        <v>54</v>
      </c>
      <c r="G52" s="30">
        <v>54</v>
      </c>
      <c r="H52" s="30">
        <v>54</v>
      </c>
      <c r="I52" s="30">
        <v>54</v>
      </c>
      <c r="J52" s="30" t="s">
        <v>47</v>
      </c>
      <c r="K52" s="30" t="s">
        <v>47</v>
      </c>
      <c r="L52" s="31" t="s">
        <v>47</v>
      </c>
    </row>
    <row r="53" spans="1:12" x14ac:dyDescent="0.25">
      <c r="A53" s="122" t="s">
        <v>56</v>
      </c>
      <c r="B53" s="27"/>
      <c r="C53" s="30">
        <v>11</v>
      </c>
      <c r="D53" s="30">
        <v>11</v>
      </c>
      <c r="E53" s="30">
        <v>11</v>
      </c>
      <c r="F53" s="30">
        <v>11</v>
      </c>
      <c r="G53" s="30">
        <v>11</v>
      </c>
      <c r="H53" s="30">
        <v>11</v>
      </c>
      <c r="I53" s="30">
        <v>11</v>
      </c>
      <c r="J53" s="30" t="s">
        <v>47</v>
      </c>
      <c r="K53" s="30" t="s">
        <v>47</v>
      </c>
      <c r="L53" s="31" t="s">
        <v>47</v>
      </c>
    </row>
    <row r="54" spans="1:12" ht="20.100000000000001" customHeight="1" x14ac:dyDescent="0.25">
      <c r="A54" s="122" t="s">
        <v>57</v>
      </c>
      <c r="B54" s="27"/>
      <c r="C54" s="30">
        <v>12</v>
      </c>
      <c r="D54" s="30">
        <v>12</v>
      </c>
      <c r="E54" s="30">
        <v>12</v>
      </c>
      <c r="F54" s="30">
        <v>12</v>
      </c>
      <c r="G54" s="30">
        <v>12</v>
      </c>
      <c r="H54" s="30">
        <v>12</v>
      </c>
      <c r="I54" s="30">
        <v>12</v>
      </c>
      <c r="J54" s="30" t="s">
        <v>47</v>
      </c>
      <c r="K54" s="30" t="s">
        <v>47</v>
      </c>
      <c r="L54" s="31" t="s">
        <v>47</v>
      </c>
    </row>
    <row r="55" spans="1:12" ht="14.45" customHeight="1" x14ac:dyDescent="0.25">
      <c r="A55" s="266" t="s">
        <v>106</v>
      </c>
      <c r="B55" s="267"/>
      <c r="C55" s="267"/>
      <c r="D55" s="267"/>
      <c r="E55" s="267"/>
      <c r="F55" s="267"/>
      <c r="G55" s="267"/>
      <c r="H55" s="267"/>
      <c r="I55" s="267"/>
      <c r="J55" s="267"/>
      <c r="K55" s="267"/>
      <c r="L55" s="268"/>
    </row>
    <row r="56" spans="1:12" x14ac:dyDescent="0.25">
      <c r="A56" s="266"/>
      <c r="B56" s="267"/>
      <c r="C56" s="267"/>
      <c r="D56" s="267"/>
      <c r="E56" s="267"/>
      <c r="F56" s="267"/>
      <c r="G56" s="267"/>
      <c r="H56" s="267"/>
      <c r="I56" s="267"/>
      <c r="J56" s="267"/>
      <c r="K56" s="267"/>
      <c r="L56" s="268"/>
    </row>
    <row r="57" spans="1:12" ht="15" customHeight="1" x14ac:dyDescent="0.25">
      <c r="A57" s="271"/>
      <c r="B57" s="272"/>
      <c r="C57" s="273" t="s">
        <v>34</v>
      </c>
      <c r="D57" s="273"/>
      <c r="E57" s="273"/>
      <c r="F57" s="273"/>
      <c r="G57" s="273"/>
      <c r="H57" s="273"/>
      <c r="I57" s="273"/>
      <c r="J57" s="273"/>
      <c r="K57" s="273"/>
      <c r="L57" s="274"/>
    </row>
    <row r="58" spans="1:12" x14ac:dyDescent="0.25">
      <c r="A58" s="122" t="s">
        <v>35</v>
      </c>
      <c r="B58" s="27"/>
      <c r="C58" s="30" t="s">
        <v>36</v>
      </c>
      <c r="D58" s="32" t="s">
        <v>143</v>
      </c>
      <c r="E58" s="32" t="s">
        <v>37</v>
      </c>
      <c r="F58" s="32" t="s">
        <v>38</v>
      </c>
      <c r="G58" s="32" t="s">
        <v>39</v>
      </c>
      <c r="H58" s="32" t="s">
        <v>40</v>
      </c>
      <c r="I58" s="32" t="s">
        <v>41</v>
      </c>
      <c r="J58" s="32" t="s">
        <v>42</v>
      </c>
      <c r="K58" s="32" t="s">
        <v>43</v>
      </c>
      <c r="L58" s="33" t="s">
        <v>44</v>
      </c>
    </row>
    <row r="59" spans="1:12" x14ac:dyDescent="0.25">
      <c r="A59" s="122" t="s">
        <v>45</v>
      </c>
      <c r="B59" s="29" t="s">
        <v>46</v>
      </c>
      <c r="C59" s="30">
        <v>14</v>
      </c>
      <c r="D59" s="30">
        <v>19</v>
      </c>
      <c r="E59" s="30">
        <v>25</v>
      </c>
      <c r="F59" s="30">
        <v>29</v>
      </c>
      <c r="G59" s="30">
        <v>31</v>
      </c>
      <c r="H59" s="30">
        <v>34</v>
      </c>
      <c r="I59" s="30">
        <v>38</v>
      </c>
      <c r="J59" s="30">
        <v>32</v>
      </c>
      <c r="K59" s="30">
        <v>43</v>
      </c>
      <c r="L59" s="31">
        <v>46</v>
      </c>
    </row>
    <row r="60" spans="1:12" x14ac:dyDescent="0.25">
      <c r="A60" s="47"/>
      <c r="B60" s="29" t="s">
        <v>48</v>
      </c>
      <c r="C60" s="30">
        <v>67</v>
      </c>
      <c r="D60" s="30">
        <v>89</v>
      </c>
      <c r="E60" s="30">
        <v>102</v>
      </c>
      <c r="F60" s="30">
        <v>115</v>
      </c>
      <c r="G60" s="30">
        <v>124</v>
      </c>
      <c r="H60" s="30">
        <v>138</v>
      </c>
      <c r="I60" s="30">
        <v>151</v>
      </c>
      <c r="J60" s="30">
        <v>160</v>
      </c>
      <c r="K60" s="30">
        <v>169</v>
      </c>
      <c r="L60" s="31">
        <v>178</v>
      </c>
    </row>
    <row r="61" spans="1:12" x14ac:dyDescent="0.25">
      <c r="A61" s="47"/>
      <c r="B61" s="29" t="s">
        <v>49</v>
      </c>
      <c r="C61" s="30">
        <v>21</v>
      </c>
      <c r="D61" s="30">
        <v>28</v>
      </c>
      <c r="E61" s="30">
        <v>33</v>
      </c>
      <c r="F61" s="30">
        <v>37</v>
      </c>
      <c r="G61" s="30">
        <v>42</v>
      </c>
      <c r="H61" s="30">
        <v>46</v>
      </c>
      <c r="I61" s="30">
        <v>51</v>
      </c>
      <c r="J61" s="30">
        <v>55</v>
      </c>
      <c r="K61" s="30">
        <v>60</v>
      </c>
      <c r="L61" s="31">
        <v>64</v>
      </c>
    </row>
    <row r="62" spans="1:12" x14ac:dyDescent="0.25">
      <c r="A62" s="122" t="s">
        <v>50</v>
      </c>
      <c r="B62" s="29" t="s">
        <v>46</v>
      </c>
      <c r="C62" s="30">
        <v>3</v>
      </c>
      <c r="D62" s="30">
        <v>4</v>
      </c>
      <c r="E62" s="30">
        <v>4</v>
      </c>
      <c r="F62" s="30">
        <v>6</v>
      </c>
      <c r="G62" s="30">
        <v>8</v>
      </c>
      <c r="H62" s="30">
        <v>10</v>
      </c>
      <c r="I62" s="30">
        <v>12</v>
      </c>
      <c r="J62" s="30">
        <v>13</v>
      </c>
      <c r="K62" s="30">
        <v>14</v>
      </c>
      <c r="L62" s="31">
        <v>15</v>
      </c>
    </row>
    <row r="63" spans="1:12" x14ac:dyDescent="0.25">
      <c r="A63" s="47"/>
      <c r="B63" s="29" t="s">
        <v>48</v>
      </c>
      <c r="C63" s="30">
        <v>10</v>
      </c>
      <c r="D63" s="30">
        <v>13</v>
      </c>
      <c r="E63" s="30">
        <v>13</v>
      </c>
      <c r="F63" s="30">
        <v>22</v>
      </c>
      <c r="G63" s="30">
        <v>31</v>
      </c>
      <c r="H63" s="30">
        <v>40</v>
      </c>
      <c r="I63" s="30">
        <v>44</v>
      </c>
      <c r="J63" s="30">
        <v>49</v>
      </c>
      <c r="K63" s="30">
        <v>53</v>
      </c>
      <c r="L63" s="31">
        <v>58</v>
      </c>
    </row>
    <row r="64" spans="1:12" x14ac:dyDescent="0.25">
      <c r="A64" s="47"/>
      <c r="B64" s="29" t="s">
        <v>49</v>
      </c>
      <c r="C64" s="30">
        <v>5</v>
      </c>
      <c r="D64" s="30">
        <v>7</v>
      </c>
      <c r="E64" s="30">
        <v>8</v>
      </c>
      <c r="F64" s="30">
        <v>12</v>
      </c>
      <c r="G64" s="30">
        <v>15</v>
      </c>
      <c r="H64" s="30">
        <v>19</v>
      </c>
      <c r="I64" s="30">
        <v>22</v>
      </c>
      <c r="J64" s="30">
        <v>24</v>
      </c>
      <c r="K64" s="30">
        <v>26</v>
      </c>
      <c r="L64" s="31">
        <v>28</v>
      </c>
    </row>
    <row r="65" spans="1:12" ht="30" x14ac:dyDescent="0.25">
      <c r="A65" s="122" t="s">
        <v>51</v>
      </c>
      <c r="B65" s="27"/>
      <c r="C65" s="30">
        <v>28</v>
      </c>
      <c r="D65" s="30">
        <v>37</v>
      </c>
      <c r="E65" s="30">
        <v>43</v>
      </c>
      <c r="F65" s="30">
        <v>63</v>
      </c>
      <c r="G65" s="30">
        <v>84</v>
      </c>
      <c r="H65" s="30">
        <v>105</v>
      </c>
      <c r="I65" s="30">
        <v>126</v>
      </c>
      <c r="J65" s="30">
        <v>137</v>
      </c>
      <c r="K65" s="30">
        <v>148</v>
      </c>
      <c r="L65" s="31">
        <v>158</v>
      </c>
    </row>
    <row r="66" spans="1:12" ht="15" customHeight="1" x14ac:dyDescent="0.25">
      <c r="A66" s="122" t="s">
        <v>52</v>
      </c>
      <c r="B66" s="27"/>
      <c r="C66" s="262" t="s">
        <v>53</v>
      </c>
      <c r="D66" s="262"/>
      <c r="E66" s="262"/>
      <c r="F66" s="262"/>
      <c r="G66" s="262"/>
      <c r="H66" s="262"/>
      <c r="I66" s="262"/>
      <c r="J66" s="262"/>
      <c r="K66" s="262"/>
      <c r="L66" s="263"/>
    </row>
    <row r="67" spans="1:12" x14ac:dyDescent="0.25">
      <c r="A67" s="122" t="s">
        <v>54</v>
      </c>
      <c r="B67" s="29" t="s">
        <v>46</v>
      </c>
      <c r="C67" s="30">
        <v>7</v>
      </c>
      <c r="D67" s="30">
        <v>9</v>
      </c>
      <c r="E67" s="30">
        <v>12</v>
      </c>
      <c r="F67" s="30">
        <v>17</v>
      </c>
      <c r="G67" s="30">
        <v>22</v>
      </c>
      <c r="H67" s="30">
        <v>27</v>
      </c>
      <c r="I67" s="30">
        <v>31</v>
      </c>
      <c r="J67" s="30">
        <v>34</v>
      </c>
      <c r="K67" s="30">
        <v>36</v>
      </c>
      <c r="L67" s="31">
        <v>39</v>
      </c>
    </row>
    <row r="68" spans="1:12" x14ac:dyDescent="0.25">
      <c r="A68" s="47"/>
      <c r="B68" s="29" t="s">
        <v>48</v>
      </c>
      <c r="C68" s="30">
        <v>27</v>
      </c>
      <c r="D68" s="30">
        <v>36</v>
      </c>
      <c r="E68" s="30">
        <v>44</v>
      </c>
      <c r="F68" s="30">
        <v>62</v>
      </c>
      <c r="G68" s="30">
        <v>84</v>
      </c>
      <c r="H68" s="30">
        <v>102</v>
      </c>
      <c r="I68" s="30">
        <v>115</v>
      </c>
      <c r="J68" s="30">
        <v>124</v>
      </c>
      <c r="K68" s="30">
        <v>138</v>
      </c>
      <c r="L68" s="31">
        <v>147</v>
      </c>
    </row>
    <row r="69" spans="1:12" x14ac:dyDescent="0.25">
      <c r="A69" s="47"/>
      <c r="B69" s="29" t="s">
        <v>49</v>
      </c>
      <c r="C69" s="30">
        <v>28</v>
      </c>
      <c r="D69" s="30">
        <v>37</v>
      </c>
      <c r="E69" s="30">
        <v>43</v>
      </c>
      <c r="F69" s="30">
        <v>63</v>
      </c>
      <c r="G69" s="30">
        <v>84</v>
      </c>
      <c r="H69" s="30">
        <v>105</v>
      </c>
      <c r="I69" s="30">
        <v>126</v>
      </c>
      <c r="J69" s="30">
        <v>137</v>
      </c>
      <c r="K69" s="30">
        <v>148</v>
      </c>
      <c r="L69" s="31">
        <v>158</v>
      </c>
    </row>
    <row r="70" spans="1:12" x14ac:dyDescent="0.25">
      <c r="A70" s="122" t="s">
        <v>32</v>
      </c>
      <c r="B70" s="27"/>
      <c r="C70" s="30">
        <v>47</v>
      </c>
      <c r="D70" s="30">
        <v>63</v>
      </c>
      <c r="E70" s="30">
        <v>64</v>
      </c>
      <c r="F70" s="30">
        <v>79</v>
      </c>
      <c r="G70" s="30">
        <v>94</v>
      </c>
      <c r="H70" s="30">
        <v>110</v>
      </c>
      <c r="I70" s="30">
        <v>125</v>
      </c>
      <c r="J70" s="30">
        <v>136</v>
      </c>
      <c r="K70" s="30">
        <v>147</v>
      </c>
      <c r="L70" s="31">
        <v>157</v>
      </c>
    </row>
    <row r="71" spans="1:12" x14ac:dyDescent="0.25">
      <c r="A71" s="122" t="s">
        <v>33</v>
      </c>
      <c r="B71" s="27"/>
      <c r="C71" s="30">
        <v>42</v>
      </c>
      <c r="D71" s="30">
        <v>56</v>
      </c>
      <c r="E71" s="30">
        <v>56</v>
      </c>
      <c r="F71" s="30">
        <v>56</v>
      </c>
      <c r="G71" s="30">
        <v>56</v>
      </c>
      <c r="H71" s="30">
        <v>56</v>
      </c>
      <c r="I71" s="30">
        <v>56</v>
      </c>
      <c r="J71" s="30">
        <v>56</v>
      </c>
      <c r="K71" s="30">
        <v>56</v>
      </c>
      <c r="L71" s="31">
        <v>56</v>
      </c>
    </row>
    <row r="72" spans="1:12" x14ac:dyDescent="0.25">
      <c r="A72" s="122" t="s">
        <v>55</v>
      </c>
      <c r="B72" s="27"/>
      <c r="C72" s="30">
        <v>41</v>
      </c>
      <c r="D72" s="30">
        <v>54</v>
      </c>
      <c r="E72" s="30">
        <v>54</v>
      </c>
      <c r="F72" s="30">
        <v>54</v>
      </c>
      <c r="G72" s="30">
        <v>54</v>
      </c>
      <c r="H72" s="30">
        <v>54</v>
      </c>
      <c r="I72" s="30">
        <v>54</v>
      </c>
      <c r="J72" s="30">
        <v>54</v>
      </c>
      <c r="K72" s="30">
        <v>54</v>
      </c>
      <c r="L72" s="31">
        <v>54</v>
      </c>
    </row>
    <row r="73" spans="1:12" x14ac:dyDescent="0.25">
      <c r="A73" s="122" t="s">
        <v>56</v>
      </c>
      <c r="B73" s="27"/>
      <c r="C73" s="30">
        <v>11</v>
      </c>
      <c r="D73" s="30">
        <v>11</v>
      </c>
      <c r="E73" s="30">
        <v>11</v>
      </c>
      <c r="F73" s="30">
        <v>11</v>
      </c>
      <c r="G73" s="30">
        <v>11</v>
      </c>
      <c r="H73" s="30">
        <v>11</v>
      </c>
      <c r="I73" s="30">
        <v>11</v>
      </c>
      <c r="J73" s="30">
        <v>11</v>
      </c>
      <c r="K73" s="30">
        <v>11</v>
      </c>
      <c r="L73" s="31">
        <v>11</v>
      </c>
    </row>
    <row r="74" spans="1:12" ht="15.75" thickBot="1" x14ac:dyDescent="0.3">
      <c r="A74" s="48" t="s">
        <v>57</v>
      </c>
      <c r="B74" s="28"/>
      <c r="C74" s="34">
        <v>12</v>
      </c>
      <c r="D74" s="34">
        <v>12</v>
      </c>
      <c r="E74" s="34">
        <v>12</v>
      </c>
      <c r="F74" s="34">
        <v>12</v>
      </c>
      <c r="G74" s="34">
        <v>12</v>
      </c>
      <c r="H74" s="34">
        <v>12</v>
      </c>
      <c r="I74" s="34">
        <v>12</v>
      </c>
      <c r="J74" s="34">
        <v>12</v>
      </c>
      <c r="K74" s="34">
        <v>12</v>
      </c>
      <c r="L74" s="35">
        <v>12</v>
      </c>
    </row>
  </sheetData>
  <sheetProtection algorithmName="SHA-512" hashValue="UHEB9IBLLu1D7aPUWAqcM3K2RGMWrOI6LPDl9ETo/HhVT+85O5i6Kx+h5l+TYlzSLeSV38lcxGiHB1aKnv2tJA==" saltValue="CBc1fOAbvtWM7hFtPXDekA==" spinCount="100000" sheet="1" objects="1" scenarios="1" selectLockedCells="1" selectUnlockedCells="1"/>
  <mergeCells count="30">
    <mergeCell ref="B1:L6"/>
    <mergeCell ref="A7:L7"/>
    <mergeCell ref="A8:L8"/>
    <mergeCell ref="C10:L10"/>
    <mergeCell ref="C9:L9"/>
    <mergeCell ref="A16:L16"/>
    <mergeCell ref="A9:B9"/>
    <mergeCell ref="A10:B10"/>
    <mergeCell ref="A11:B11"/>
    <mergeCell ref="A12:B12"/>
    <mergeCell ref="A13:B13"/>
    <mergeCell ref="A14:B14"/>
    <mergeCell ref="A15:L15"/>
    <mergeCell ref="C11:L11"/>
    <mergeCell ref="C12:L12"/>
    <mergeCell ref="C13:L13"/>
    <mergeCell ref="C14:L14"/>
    <mergeCell ref="C66:L66"/>
    <mergeCell ref="C46:L46"/>
    <mergeCell ref="A34:B34"/>
    <mergeCell ref="A17:L17"/>
    <mergeCell ref="A36:L36"/>
    <mergeCell ref="A55:L56"/>
    <mergeCell ref="A33:B33"/>
    <mergeCell ref="C18:L18"/>
    <mergeCell ref="A35:B35"/>
    <mergeCell ref="C37:L37"/>
    <mergeCell ref="A57:B57"/>
    <mergeCell ref="C57:L57"/>
    <mergeCell ref="C27:L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5CFB-D4CB-4D09-AB27-37CA34A83112}">
  <dimension ref="A1:AF23"/>
  <sheetViews>
    <sheetView zoomScale="130" zoomScaleNormal="130" workbookViewId="0">
      <selection activeCell="H3" sqref="H3"/>
    </sheetView>
  </sheetViews>
  <sheetFormatPr defaultRowHeight="15" x14ac:dyDescent="0.25"/>
  <cols>
    <col min="1" max="1" width="16.7109375" customWidth="1"/>
    <col min="2" max="2" width="17.140625" customWidth="1"/>
    <col min="4" max="4" width="17.85546875" customWidth="1"/>
    <col min="7" max="7" width="17.7109375" customWidth="1"/>
    <col min="10" max="10" width="18.85546875" customWidth="1"/>
    <col min="11" max="11" width="12.140625" customWidth="1"/>
    <col min="12" max="12" width="13.5703125" customWidth="1"/>
    <col min="14" max="14" width="24.42578125" customWidth="1"/>
    <col min="16" max="16" width="18.7109375" customWidth="1"/>
    <col min="17" max="17" width="11.5703125" customWidth="1"/>
    <col min="20" max="20" width="32" customWidth="1"/>
    <col min="22" max="22" width="18.140625" customWidth="1"/>
    <col min="23" max="25" width="11.5703125" customWidth="1"/>
    <col min="26" max="26" width="33.28515625" customWidth="1"/>
    <col min="31" max="31" width="18.140625" customWidth="1"/>
  </cols>
  <sheetData>
    <row r="1" spans="1:32" ht="14.1" customHeight="1" x14ac:dyDescent="0.25">
      <c r="A1" s="43" t="s">
        <v>32</v>
      </c>
      <c r="D1" t="s">
        <v>33</v>
      </c>
      <c r="G1" t="s">
        <v>75</v>
      </c>
      <c r="J1" t="s">
        <v>45</v>
      </c>
      <c r="P1" t="s">
        <v>50</v>
      </c>
      <c r="V1" t="s">
        <v>61</v>
      </c>
      <c r="AB1" t="s">
        <v>56</v>
      </c>
      <c r="AE1" t="s">
        <v>51</v>
      </c>
    </row>
    <row r="2" spans="1:32" x14ac:dyDescent="0.25">
      <c r="K2" s="29" t="s">
        <v>62</v>
      </c>
      <c r="L2" s="29" t="s">
        <v>63</v>
      </c>
      <c r="M2" s="29" t="s">
        <v>16</v>
      </c>
      <c r="N2" s="29" t="s">
        <v>60</v>
      </c>
      <c r="Q2" s="29" t="s">
        <v>62</v>
      </c>
      <c r="R2" s="29" t="s">
        <v>63</v>
      </c>
      <c r="S2" s="29" t="s">
        <v>16</v>
      </c>
      <c r="T2" s="29" t="s">
        <v>60</v>
      </c>
      <c r="W2" s="29" t="s">
        <v>62</v>
      </c>
      <c r="X2" s="29" t="s">
        <v>63</v>
      </c>
      <c r="Y2" s="29" t="s">
        <v>16</v>
      </c>
      <c r="Z2" s="29" t="s">
        <v>60</v>
      </c>
      <c r="AB2" s="44" t="s">
        <v>94</v>
      </c>
      <c r="AC2" s="43">
        <v>11</v>
      </c>
    </row>
    <row r="3" spans="1:32" ht="14.25" customHeight="1" x14ac:dyDescent="0.25">
      <c r="A3" s="43" t="s">
        <v>108</v>
      </c>
      <c r="B3" s="30">
        <v>47</v>
      </c>
      <c r="D3" s="43" t="s">
        <v>108</v>
      </c>
      <c r="E3" s="30">
        <v>42</v>
      </c>
      <c r="G3" s="43" t="s">
        <v>108</v>
      </c>
      <c r="H3" s="30">
        <v>41</v>
      </c>
      <c r="J3" s="43" t="s">
        <v>108</v>
      </c>
      <c r="K3" s="30">
        <v>14</v>
      </c>
      <c r="L3" s="30">
        <v>63</v>
      </c>
      <c r="M3" s="30">
        <v>15</v>
      </c>
      <c r="N3" s="30" t="s">
        <v>140</v>
      </c>
      <c r="P3" s="43" t="s">
        <v>108</v>
      </c>
      <c r="Q3" s="30">
        <v>3</v>
      </c>
      <c r="R3" s="30">
        <v>10</v>
      </c>
      <c r="S3" s="30">
        <v>5</v>
      </c>
      <c r="T3" s="30" t="s">
        <v>140</v>
      </c>
      <c r="V3" s="43" t="s">
        <v>108</v>
      </c>
      <c r="W3" s="30">
        <v>7</v>
      </c>
      <c r="X3" s="30">
        <v>27</v>
      </c>
      <c r="Y3" s="30">
        <v>23</v>
      </c>
      <c r="Z3" s="30" t="s">
        <v>140</v>
      </c>
      <c r="AE3" s="43" t="s">
        <v>108</v>
      </c>
      <c r="AF3" s="30">
        <v>23</v>
      </c>
    </row>
    <row r="4" spans="1:32" ht="14.25" customHeight="1" x14ac:dyDescent="0.25">
      <c r="A4" s="43" t="s">
        <v>144</v>
      </c>
      <c r="B4" s="30">
        <v>63</v>
      </c>
      <c r="D4" s="43" t="s">
        <v>144</v>
      </c>
      <c r="E4" s="30">
        <v>56</v>
      </c>
      <c r="G4" s="43" t="s">
        <v>144</v>
      </c>
      <c r="H4" s="30">
        <v>54</v>
      </c>
      <c r="J4" s="43" t="s">
        <v>144</v>
      </c>
      <c r="K4" s="30">
        <v>19</v>
      </c>
      <c r="L4" s="30">
        <v>84</v>
      </c>
      <c r="M4" s="30">
        <v>20</v>
      </c>
      <c r="N4" s="30" t="s">
        <v>140</v>
      </c>
      <c r="P4" s="43" t="s">
        <v>144</v>
      </c>
      <c r="Q4" s="30">
        <v>4</v>
      </c>
      <c r="R4" s="30">
        <v>13</v>
      </c>
      <c r="S4" s="30">
        <v>7</v>
      </c>
      <c r="T4" s="30" t="s">
        <v>140</v>
      </c>
      <c r="V4" s="43" t="s">
        <v>144</v>
      </c>
      <c r="W4" s="30">
        <v>9</v>
      </c>
      <c r="X4" s="30">
        <v>36</v>
      </c>
      <c r="Y4" s="30">
        <v>31</v>
      </c>
      <c r="Z4" s="30" t="s">
        <v>140</v>
      </c>
      <c r="AE4" s="43" t="s">
        <v>144</v>
      </c>
      <c r="AF4" s="30">
        <v>31</v>
      </c>
    </row>
    <row r="5" spans="1:32" ht="14.25" customHeight="1" x14ac:dyDescent="0.25">
      <c r="A5" s="43" t="s">
        <v>109</v>
      </c>
      <c r="B5" s="30">
        <v>64</v>
      </c>
      <c r="D5" s="43" t="s">
        <v>109</v>
      </c>
      <c r="E5" s="30">
        <v>56</v>
      </c>
      <c r="G5" s="43" t="s">
        <v>109</v>
      </c>
      <c r="H5" s="30">
        <v>54</v>
      </c>
      <c r="J5" s="43" t="s">
        <v>109</v>
      </c>
      <c r="K5" s="30">
        <v>25</v>
      </c>
      <c r="L5" s="30">
        <v>102</v>
      </c>
      <c r="M5" s="30">
        <v>24</v>
      </c>
      <c r="N5" s="30" t="s">
        <v>140</v>
      </c>
      <c r="P5" s="43" t="s">
        <v>109</v>
      </c>
      <c r="Q5" s="30">
        <v>4</v>
      </c>
      <c r="R5" s="30">
        <v>13</v>
      </c>
      <c r="S5" s="30">
        <v>8</v>
      </c>
      <c r="T5" s="30" t="s">
        <v>140</v>
      </c>
      <c r="V5" s="43" t="s">
        <v>109</v>
      </c>
      <c r="W5" s="30">
        <v>12</v>
      </c>
      <c r="X5" s="30">
        <v>44</v>
      </c>
      <c r="Y5" s="30">
        <v>37</v>
      </c>
      <c r="Z5" s="30" t="s">
        <v>140</v>
      </c>
      <c r="AE5" s="43" t="s">
        <v>109</v>
      </c>
      <c r="AF5" s="30">
        <v>37</v>
      </c>
    </row>
    <row r="6" spans="1:32" ht="14.25" customHeight="1" x14ac:dyDescent="0.25">
      <c r="A6" s="43" t="s">
        <v>110</v>
      </c>
      <c r="B6" s="30">
        <v>79</v>
      </c>
      <c r="D6" s="43" t="s">
        <v>110</v>
      </c>
      <c r="E6" s="30">
        <v>56</v>
      </c>
      <c r="G6" s="43" t="s">
        <v>110</v>
      </c>
      <c r="H6" s="30">
        <v>54</v>
      </c>
      <c r="J6" s="43" t="s">
        <v>110</v>
      </c>
      <c r="K6" s="30">
        <v>26</v>
      </c>
      <c r="L6" s="30">
        <v>107</v>
      </c>
      <c r="M6" s="30">
        <v>29</v>
      </c>
      <c r="N6" s="30" t="s">
        <v>140</v>
      </c>
      <c r="P6" s="43" t="s">
        <v>110</v>
      </c>
      <c r="Q6" s="30">
        <v>6</v>
      </c>
      <c r="R6" s="30">
        <v>22</v>
      </c>
      <c r="S6" s="30">
        <v>12</v>
      </c>
      <c r="T6" s="30" t="s">
        <v>140</v>
      </c>
      <c r="V6" s="43" t="s">
        <v>110</v>
      </c>
      <c r="W6" s="30">
        <v>17</v>
      </c>
      <c r="X6" s="30">
        <v>62</v>
      </c>
      <c r="Y6" s="30">
        <v>52</v>
      </c>
      <c r="Z6" s="30" t="s">
        <v>140</v>
      </c>
      <c r="AB6" t="s">
        <v>57</v>
      </c>
      <c r="AE6" s="43" t="s">
        <v>110</v>
      </c>
      <c r="AF6" s="30">
        <v>52</v>
      </c>
    </row>
    <row r="7" spans="1:32" ht="14.25" customHeight="1" x14ac:dyDescent="0.25">
      <c r="A7" s="43" t="s">
        <v>111</v>
      </c>
      <c r="B7" s="30">
        <v>94</v>
      </c>
      <c r="D7" s="43" t="s">
        <v>111</v>
      </c>
      <c r="E7" s="30">
        <v>56</v>
      </c>
      <c r="G7" s="43" t="s">
        <v>111</v>
      </c>
      <c r="H7" s="30">
        <v>54</v>
      </c>
      <c r="J7" s="43" t="s">
        <v>111</v>
      </c>
      <c r="K7" s="30">
        <v>29</v>
      </c>
      <c r="L7" s="30">
        <v>115</v>
      </c>
      <c r="M7" s="30">
        <v>34</v>
      </c>
      <c r="N7" s="30" t="s">
        <v>140</v>
      </c>
      <c r="P7" s="43" t="s">
        <v>111</v>
      </c>
      <c r="Q7" s="30">
        <v>8</v>
      </c>
      <c r="R7" s="30">
        <v>31</v>
      </c>
      <c r="S7" s="30">
        <v>15</v>
      </c>
      <c r="T7" s="30" t="s">
        <v>140</v>
      </c>
      <c r="V7" s="43" t="s">
        <v>111</v>
      </c>
      <c r="W7" s="30">
        <v>22</v>
      </c>
      <c r="X7" s="30">
        <v>84</v>
      </c>
      <c r="Y7" s="30">
        <v>70</v>
      </c>
      <c r="Z7" s="30" t="s">
        <v>140</v>
      </c>
      <c r="AB7" s="44" t="s">
        <v>94</v>
      </c>
      <c r="AC7" s="43">
        <v>12</v>
      </c>
      <c r="AE7" s="43" t="s">
        <v>111</v>
      </c>
      <c r="AF7" s="30">
        <v>70</v>
      </c>
    </row>
    <row r="8" spans="1:32" ht="14.25" customHeight="1" x14ac:dyDescent="0.25">
      <c r="A8" s="43" t="s">
        <v>112</v>
      </c>
      <c r="B8" s="30">
        <v>110</v>
      </c>
      <c r="D8" s="43" t="s">
        <v>112</v>
      </c>
      <c r="E8" s="30">
        <v>56</v>
      </c>
      <c r="G8" s="43" t="s">
        <v>112</v>
      </c>
      <c r="H8" s="30">
        <v>54</v>
      </c>
      <c r="J8" s="43" t="s">
        <v>112</v>
      </c>
      <c r="K8" s="30">
        <v>31</v>
      </c>
      <c r="L8" s="30">
        <v>124</v>
      </c>
      <c r="M8" s="30">
        <v>39</v>
      </c>
      <c r="N8" s="30" t="s">
        <v>140</v>
      </c>
      <c r="P8" s="43" t="s">
        <v>112</v>
      </c>
      <c r="Q8" s="30">
        <v>10</v>
      </c>
      <c r="R8" s="30">
        <v>40</v>
      </c>
      <c r="S8" s="30">
        <v>19</v>
      </c>
      <c r="T8" s="30" t="s">
        <v>140</v>
      </c>
      <c r="V8" s="43" t="s">
        <v>112</v>
      </c>
      <c r="W8" s="30">
        <v>27</v>
      </c>
      <c r="X8" s="30">
        <v>102</v>
      </c>
      <c r="Y8" s="30">
        <v>89</v>
      </c>
      <c r="Z8" s="30" t="s">
        <v>140</v>
      </c>
      <c r="AE8" s="43" t="s">
        <v>112</v>
      </c>
      <c r="AF8" s="30">
        <v>89</v>
      </c>
    </row>
    <row r="9" spans="1:32" ht="14.25" customHeight="1" x14ac:dyDescent="0.25">
      <c r="A9" s="43" t="s">
        <v>113</v>
      </c>
      <c r="B9" s="30">
        <v>125</v>
      </c>
      <c r="D9" s="43" t="s">
        <v>113</v>
      </c>
      <c r="E9" s="30">
        <v>56</v>
      </c>
      <c r="G9" s="43" t="s">
        <v>113</v>
      </c>
      <c r="H9" s="30">
        <v>54</v>
      </c>
      <c r="J9" s="43" t="s">
        <v>113</v>
      </c>
      <c r="K9" s="30">
        <v>34</v>
      </c>
      <c r="L9" s="30">
        <v>138</v>
      </c>
      <c r="M9" s="30">
        <v>44</v>
      </c>
      <c r="N9" s="30" t="s">
        <v>140</v>
      </c>
      <c r="P9" s="43" t="s">
        <v>113</v>
      </c>
      <c r="Q9" s="30">
        <v>12</v>
      </c>
      <c r="R9" s="30">
        <v>44</v>
      </c>
      <c r="S9" s="30">
        <v>22</v>
      </c>
      <c r="T9" s="30" t="s">
        <v>140</v>
      </c>
      <c r="V9" s="43" t="s">
        <v>113</v>
      </c>
      <c r="W9" s="30">
        <v>31</v>
      </c>
      <c r="X9" s="30">
        <v>115</v>
      </c>
      <c r="Y9" s="30">
        <v>107</v>
      </c>
      <c r="Z9" s="30" t="s">
        <v>140</v>
      </c>
      <c r="AE9" s="43" t="s">
        <v>113</v>
      </c>
      <c r="AF9" s="30">
        <v>107</v>
      </c>
    </row>
    <row r="10" spans="1:32" ht="14.25" customHeight="1" x14ac:dyDescent="0.25">
      <c r="A10" s="43" t="s">
        <v>114</v>
      </c>
      <c r="B10" s="30">
        <v>47</v>
      </c>
      <c r="D10" s="43" t="s">
        <v>114</v>
      </c>
      <c r="E10" s="30">
        <v>42</v>
      </c>
      <c r="G10" s="43" t="s">
        <v>114</v>
      </c>
      <c r="H10" s="30">
        <v>54</v>
      </c>
      <c r="J10" s="43" t="s">
        <v>114</v>
      </c>
      <c r="K10" s="30">
        <v>11</v>
      </c>
      <c r="L10" s="30">
        <v>47</v>
      </c>
      <c r="M10" s="30">
        <v>11</v>
      </c>
      <c r="N10" s="30" t="s">
        <v>140</v>
      </c>
      <c r="P10" s="43" t="s">
        <v>114</v>
      </c>
      <c r="Q10" s="30">
        <v>3</v>
      </c>
      <c r="R10" s="30">
        <v>10</v>
      </c>
      <c r="S10" s="30">
        <v>5</v>
      </c>
      <c r="T10" s="30" t="s">
        <v>140</v>
      </c>
      <c r="V10" s="43" t="s">
        <v>114</v>
      </c>
      <c r="W10" s="30">
        <v>6</v>
      </c>
      <c r="X10" s="30">
        <v>23</v>
      </c>
      <c r="Y10" s="30">
        <v>12</v>
      </c>
      <c r="Z10" s="30" t="s">
        <v>140</v>
      </c>
      <c r="AE10" s="43" t="s">
        <v>114</v>
      </c>
      <c r="AF10" s="30">
        <v>19</v>
      </c>
    </row>
    <row r="11" spans="1:32" ht="14.25" customHeight="1" x14ac:dyDescent="0.25">
      <c r="A11" s="43" t="s">
        <v>145</v>
      </c>
      <c r="B11" s="30">
        <v>63</v>
      </c>
      <c r="D11" s="43" t="s">
        <v>145</v>
      </c>
      <c r="E11" s="30">
        <v>56</v>
      </c>
      <c r="G11" s="43" t="s">
        <v>145</v>
      </c>
      <c r="H11" s="30">
        <v>54</v>
      </c>
      <c r="J11" s="43" t="s">
        <v>145</v>
      </c>
      <c r="K11" s="30">
        <v>15</v>
      </c>
      <c r="L11" s="30">
        <v>62</v>
      </c>
      <c r="M11" s="30">
        <v>14</v>
      </c>
      <c r="N11" s="30" t="s">
        <v>140</v>
      </c>
      <c r="P11" s="43" t="s">
        <v>145</v>
      </c>
      <c r="Q11" s="30">
        <v>4</v>
      </c>
      <c r="R11" s="30">
        <v>13</v>
      </c>
      <c r="S11" s="30">
        <v>7</v>
      </c>
      <c r="T11" s="30" t="s">
        <v>140</v>
      </c>
      <c r="V11" s="43" t="s">
        <v>145</v>
      </c>
      <c r="W11" s="30">
        <v>8</v>
      </c>
      <c r="X11" s="30">
        <v>31</v>
      </c>
      <c r="Y11" s="30">
        <v>16</v>
      </c>
      <c r="Z11" s="30" t="s">
        <v>140</v>
      </c>
      <c r="AE11" s="43" t="s">
        <v>145</v>
      </c>
      <c r="AF11" s="30">
        <v>25</v>
      </c>
    </row>
    <row r="12" spans="1:32" ht="14.25" customHeight="1" x14ac:dyDescent="0.25">
      <c r="A12" s="43" t="s">
        <v>115</v>
      </c>
      <c r="B12" s="30">
        <v>64</v>
      </c>
      <c r="D12" s="43" t="s">
        <v>115</v>
      </c>
      <c r="E12" s="30">
        <v>56</v>
      </c>
      <c r="G12" s="43" t="s">
        <v>115</v>
      </c>
      <c r="H12" s="30">
        <v>54</v>
      </c>
      <c r="J12" s="43" t="s">
        <v>115</v>
      </c>
      <c r="K12" s="30">
        <v>17</v>
      </c>
      <c r="L12" s="30">
        <v>71</v>
      </c>
      <c r="M12" s="30">
        <v>16</v>
      </c>
      <c r="N12" s="30" t="s">
        <v>140</v>
      </c>
      <c r="P12" s="43" t="s">
        <v>115</v>
      </c>
      <c r="Q12" s="30">
        <v>4</v>
      </c>
      <c r="R12" s="30">
        <v>13</v>
      </c>
      <c r="S12" s="30">
        <v>8</v>
      </c>
      <c r="T12" s="30" t="s">
        <v>140</v>
      </c>
      <c r="V12" s="43" t="s">
        <v>115</v>
      </c>
      <c r="W12" s="30">
        <v>9</v>
      </c>
      <c r="X12" s="30">
        <v>36</v>
      </c>
      <c r="Y12" s="30">
        <v>18</v>
      </c>
      <c r="Z12" s="30" t="s">
        <v>140</v>
      </c>
      <c r="AE12" s="43" t="s">
        <v>115</v>
      </c>
      <c r="AF12" s="30">
        <v>29</v>
      </c>
    </row>
    <row r="13" spans="1:32" ht="14.25" customHeight="1" x14ac:dyDescent="0.25">
      <c r="A13" s="43" t="s">
        <v>116</v>
      </c>
      <c r="B13" s="30">
        <v>79</v>
      </c>
      <c r="D13" s="43" t="s">
        <v>116</v>
      </c>
      <c r="E13" s="30">
        <v>56</v>
      </c>
      <c r="G13" s="43" t="s">
        <v>116</v>
      </c>
      <c r="H13" s="30">
        <v>54</v>
      </c>
      <c r="J13" s="43" t="s">
        <v>116</v>
      </c>
      <c r="K13" s="30">
        <v>20</v>
      </c>
      <c r="L13" s="30">
        <v>84</v>
      </c>
      <c r="M13" s="30">
        <v>20</v>
      </c>
      <c r="N13" s="30" t="s">
        <v>140</v>
      </c>
      <c r="P13" s="43" t="s">
        <v>116</v>
      </c>
      <c r="Q13" s="30">
        <v>6</v>
      </c>
      <c r="R13" s="30">
        <v>22</v>
      </c>
      <c r="S13" s="30">
        <v>12</v>
      </c>
      <c r="T13" s="30" t="s">
        <v>140</v>
      </c>
      <c r="V13" s="43" t="s">
        <v>116</v>
      </c>
      <c r="W13" s="30">
        <v>13</v>
      </c>
      <c r="X13" s="30">
        <v>49</v>
      </c>
      <c r="Y13" s="30">
        <v>23</v>
      </c>
      <c r="Z13" s="30" t="s">
        <v>140</v>
      </c>
      <c r="AE13" s="43" t="s">
        <v>116</v>
      </c>
      <c r="AF13" s="30">
        <v>41</v>
      </c>
    </row>
    <row r="14" spans="1:32" ht="14.25" customHeight="1" x14ac:dyDescent="0.25">
      <c r="A14" s="43" t="s">
        <v>117</v>
      </c>
      <c r="B14" s="30">
        <v>94</v>
      </c>
      <c r="D14" s="43" t="s">
        <v>117</v>
      </c>
      <c r="E14" s="30">
        <v>56</v>
      </c>
      <c r="G14" s="43" t="s">
        <v>117</v>
      </c>
      <c r="H14" s="30">
        <v>54</v>
      </c>
      <c r="J14" s="43" t="s">
        <v>117</v>
      </c>
      <c r="K14" s="30">
        <v>21</v>
      </c>
      <c r="L14" s="30">
        <v>89</v>
      </c>
      <c r="M14" s="30">
        <v>24</v>
      </c>
      <c r="N14" s="30" t="s">
        <v>140</v>
      </c>
      <c r="P14" s="43" t="s">
        <v>117</v>
      </c>
      <c r="Q14" s="30">
        <v>8</v>
      </c>
      <c r="R14" s="30">
        <v>31</v>
      </c>
      <c r="S14" s="30">
        <v>15</v>
      </c>
      <c r="T14" s="30" t="s">
        <v>140</v>
      </c>
      <c r="V14" s="43" t="s">
        <v>117</v>
      </c>
      <c r="W14" s="30">
        <v>17</v>
      </c>
      <c r="X14" s="30">
        <v>62</v>
      </c>
      <c r="Y14" s="30">
        <v>29</v>
      </c>
      <c r="Z14" s="30" t="s">
        <v>140</v>
      </c>
      <c r="AE14" s="43" t="s">
        <v>117</v>
      </c>
      <c r="AF14" s="30">
        <v>53</v>
      </c>
    </row>
    <row r="15" spans="1:32" ht="14.25" customHeight="1" x14ac:dyDescent="0.25">
      <c r="A15" s="43" t="s">
        <v>118</v>
      </c>
      <c r="B15" s="30">
        <v>110</v>
      </c>
      <c r="D15" s="43" t="s">
        <v>118</v>
      </c>
      <c r="E15" s="30">
        <v>56</v>
      </c>
      <c r="G15" s="43" t="s">
        <v>118</v>
      </c>
      <c r="H15" s="30">
        <v>54</v>
      </c>
      <c r="J15" s="43" t="s">
        <v>118</v>
      </c>
      <c r="K15" s="30">
        <v>24</v>
      </c>
      <c r="L15" s="30">
        <v>98</v>
      </c>
      <c r="M15" s="30">
        <v>28</v>
      </c>
      <c r="N15" s="30" t="s">
        <v>140</v>
      </c>
      <c r="P15" s="43" t="s">
        <v>118</v>
      </c>
      <c r="Q15" s="30">
        <v>10</v>
      </c>
      <c r="R15" s="30">
        <v>40</v>
      </c>
      <c r="S15" s="30">
        <v>19</v>
      </c>
      <c r="T15" s="30" t="s">
        <v>140</v>
      </c>
      <c r="V15" s="43" t="s">
        <v>118</v>
      </c>
      <c r="W15" s="30">
        <v>21</v>
      </c>
      <c r="X15" s="30">
        <v>75</v>
      </c>
      <c r="Y15" s="30">
        <v>34</v>
      </c>
      <c r="Z15" s="30" t="s">
        <v>140</v>
      </c>
      <c r="AE15" s="43" t="s">
        <v>118</v>
      </c>
      <c r="AF15" s="30">
        <v>68</v>
      </c>
    </row>
    <row r="16" spans="1:32" ht="14.25" customHeight="1" x14ac:dyDescent="0.25">
      <c r="A16" s="43" t="s">
        <v>119</v>
      </c>
      <c r="B16" s="30">
        <v>125</v>
      </c>
      <c r="D16" s="43" t="s">
        <v>119</v>
      </c>
      <c r="E16" s="30">
        <v>56</v>
      </c>
      <c r="G16" s="43" t="s">
        <v>119</v>
      </c>
      <c r="H16" s="30">
        <v>54</v>
      </c>
      <c r="J16" s="43" t="s">
        <v>119</v>
      </c>
      <c r="K16" s="30">
        <v>25</v>
      </c>
      <c r="L16" s="30">
        <v>102</v>
      </c>
      <c r="M16" s="30">
        <v>32</v>
      </c>
      <c r="N16" s="30" t="s">
        <v>140</v>
      </c>
      <c r="P16" s="43" t="s">
        <v>119</v>
      </c>
      <c r="Q16" s="30">
        <v>12</v>
      </c>
      <c r="R16" s="30">
        <v>44</v>
      </c>
      <c r="S16" s="30">
        <v>22</v>
      </c>
      <c r="T16" s="30" t="s">
        <v>140</v>
      </c>
      <c r="V16" s="43" t="s">
        <v>119</v>
      </c>
      <c r="W16" s="30">
        <v>26</v>
      </c>
      <c r="X16" s="30">
        <v>98</v>
      </c>
      <c r="Y16" s="30">
        <v>39</v>
      </c>
      <c r="Z16" s="30" t="s">
        <v>140</v>
      </c>
      <c r="AE16" s="43" t="s">
        <v>119</v>
      </c>
      <c r="AF16" s="30">
        <v>82</v>
      </c>
    </row>
    <row r="17" spans="1:32" ht="14.25" customHeight="1" x14ac:dyDescent="0.25">
      <c r="A17" s="43" t="s">
        <v>120</v>
      </c>
      <c r="B17" s="30">
        <v>47</v>
      </c>
      <c r="D17" s="43" t="s">
        <v>120</v>
      </c>
      <c r="E17" s="30">
        <v>42</v>
      </c>
      <c r="G17" s="43" t="s">
        <v>120</v>
      </c>
      <c r="H17" s="30">
        <v>41</v>
      </c>
      <c r="J17" s="43" t="s">
        <v>120</v>
      </c>
      <c r="K17" s="30">
        <v>14</v>
      </c>
      <c r="L17" s="30">
        <v>67</v>
      </c>
      <c r="M17" s="30">
        <v>21</v>
      </c>
      <c r="N17" s="30" t="s">
        <v>140</v>
      </c>
      <c r="P17" s="43" t="s">
        <v>120</v>
      </c>
      <c r="Q17" s="30">
        <v>3</v>
      </c>
      <c r="R17" s="30">
        <v>10</v>
      </c>
      <c r="S17" s="30">
        <v>5</v>
      </c>
      <c r="T17" s="30" t="s">
        <v>140</v>
      </c>
      <c r="V17" s="43" t="s">
        <v>120</v>
      </c>
      <c r="W17" s="30">
        <v>7</v>
      </c>
      <c r="X17" s="30">
        <v>27</v>
      </c>
      <c r="Y17" s="30">
        <v>28</v>
      </c>
      <c r="Z17" s="30" t="s">
        <v>140</v>
      </c>
      <c r="AE17" s="43" t="s">
        <v>120</v>
      </c>
      <c r="AF17" s="30">
        <v>28</v>
      </c>
    </row>
    <row r="18" spans="1:32" ht="14.25" customHeight="1" x14ac:dyDescent="0.25">
      <c r="A18" s="43" t="s">
        <v>146</v>
      </c>
      <c r="B18" s="30">
        <v>63</v>
      </c>
      <c r="D18" s="43" t="s">
        <v>146</v>
      </c>
      <c r="E18" s="30">
        <v>56</v>
      </c>
      <c r="G18" s="43" t="s">
        <v>146</v>
      </c>
      <c r="H18" s="30">
        <v>54</v>
      </c>
      <c r="J18" s="43" t="s">
        <v>146</v>
      </c>
      <c r="K18" s="30">
        <v>19</v>
      </c>
      <c r="L18" s="30">
        <v>89</v>
      </c>
      <c r="M18" s="30">
        <v>28</v>
      </c>
      <c r="N18" s="30" t="s">
        <v>140</v>
      </c>
      <c r="P18" s="43" t="s">
        <v>146</v>
      </c>
      <c r="Q18" s="30">
        <v>4</v>
      </c>
      <c r="R18" s="30">
        <v>13</v>
      </c>
      <c r="S18" s="30">
        <v>7</v>
      </c>
      <c r="T18" s="30" t="s">
        <v>140</v>
      </c>
      <c r="V18" s="43" t="s">
        <v>146</v>
      </c>
      <c r="W18" s="30">
        <v>9</v>
      </c>
      <c r="X18" s="30">
        <v>36</v>
      </c>
      <c r="Y18" s="30">
        <v>37</v>
      </c>
      <c r="Z18" s="30" t="s">
        <v>140</v>
      </c>
      <c r="AE18" s="43" t="s">
        <v>146</v>
      </c>
      <c r="AF18" s="30">
        <v>37</v>
      </c>
    </row>
    <row r="19" spans="1:32" ht="14.25" customHeight="1" x14ac:dyDescent="0.25">
      <c r="A19" s="43" t="s">
        <v>121</v>
      </c>
      <c r="B19" s="30">
        <v>64</v>
      </c>
      <c r="D19" s="43" t="s">
        <v>121</v>
      </c>
      <c r="E19" s="30">
        <v>56</v>
      </c>
      <c r="G19" s="43" t="s">
        <v>121</v>
      </c>
      <c r="H19" s="30">
        <v>54</v>
      </c>
      <c r="J19" s="43" t="s">
        <v>121</v>
      </c>
      <c r="K19" s="30">
        <v>25</v>
      </c>
      <c r="L19" s="30">
        <v>102</v>
      </c>
      <c r="M19" s="30">
        <v>33</v>
      </c>
      <c r="N19" s="30" t="s">
        <v>140</v>
      </c>
      <c r="P19" s="43" t="s">
        <v>121</v>
      </c>
      <c r="Q19" s="30">
        <v>4</v>
      </c>
      <c r="R19" s="30">
        <v>13</v>
      </c>
      <c r="S19" s="30">
        <v>8</v>
      </c>
      <c r="T19" s="30" t="s">
        <v>140</v>
      </c>
      <c r="V19" s="43" t="s">
        <v>121</v>
      </c>
      <c r="W19" s="30">
        <v>12</v>
      </c>
      <c r="X19" s="30">
        <v>44</v>
      </c>
      <c r="Y19" s="30">
        <v>43</v>
      </c>
      <c r="Z19" s="30" t="s">
        <v>140</v>
      </c>
      <c r="AE19" s="43" t="s">
        <v>121</v>
      </c>
      <c r="AF19" s="30">
        <v>43</v>
      </c>
    </row>
    <row r="20" spans="1:32" ht="14.25" customHeight="1" x14ac:dyDescent="0.25">
      <c r="A20" s="43" t="s">
        <v>122</v>
      </c>
      <c r="B20" s="30">
        <v>79</v>
      </c>
      <c r="D20" s="43" t="s">
        <v>122</v>
      </c>
      <c r="E20" s="30">
        <v>56</v>
      </c>
      <c r="G20" s="43" t="s">
        <v>122</v>
      </c>
      <c r="H20" s="30">
        <v>54</v>
      </c>
      <c r="J20" s="43" t="s">
        <v>122</v>
      </c>
      <c r="K20" s="30">
        <v>29</v>
      </c>
      <c r="L20" s="30">
        <v>115</v>
      </c>
      <c r="M20" s="30">
        <v>37</v>
      </c>
      <c r="N20" s="30" t="s">
        <v>140</v>
      </c>
      <c r="P20" s="43" t="s">
        <v>122</v>
      </c>
      <c r="Q20" s="30">
        <v>6</v>
      </c>
      <c r="R20" s="30">
        <v>22</v>
      </c>
      <c r="S20" s="30">
        <v>12</v>
      </c>
      <c r="T20" s="30" t="s">
        <v>140</v>
      </c>
      <c r="V20" s="43" t="s">
        <v>122</v>
      </c>
      <c r="W20" s="30">
        <v>17</v>
      </c>
      <c r="X20" s="30">
        <v>62</v>
      </c>
      <c r="Y20" s="30">
        <v>63</v>
      </c>
      <c r="Z20" s="30" t="s">
        <v>140</v>
      </c>
      <c r="AE20" s="43" t="s">
        <v>122</v>
      </c>
      <c r="AF20" s="30">
        <v>63</v>
      </c>
    </row>
    <row r="21" spans="1:32" ht="14.25" customHeight="1" x14ac:dyDescent="0.25">
      <c r="A21" s="43" t="s">
        <v>123</v>
      </c>
      <c r="B21" s="30">
        <v>94</v>
      </c>
      <c r="D21" s="43" t="s">
        <v>123</v>
      </c>
      <c r="E21" s="30">
        <v>56</v>
      </c>
      <c r="G21" s="43" t="s">
        <v>123</v>
      </c>
      <c r="H21" s="30">
        <v>54</v>
      </c>
      <c r="J21" s="43" t="s">
        <v>123</v>
      </c>
      <c r="K21" s="30">
        <v>31</v>
      </c>
      <c r="L21" s="30">
        <v>124</v>
      </c>
      <c r="M21" s="30">
        <v>42</v>
      </c>
      <c r="N21" s="30" t="s">
        <v>140</v>
      </c>
      <c r="P21" s="43" t="s">
        <v>123</v>
      </c>
      <c r="Q21" s="30">
        <v>8</v>
      </c>
      <c r="R21" s="30">
        <v>31</v>
      </c>
      <c r="S21" s="30">
        <v>15</v>
      </c>
      <c r="T21" s="30" t="s">
        <v>140</v>
      </c>
      <c r="V21" s="43" t="s">
        <v>123</v>
      </c>
      <c r="W21" s="30">
        <v>22</v>
      </c>
      <c r="X21" s="30">
        <v>84</v>
      </c>
      <c r="Y21" s="30">
        <v>84</v>
      </c>
      <c r="Z21" s="30" t="s">
        <v>140</v>
      </c>
      <c r="AE21" s="43" t="s">
        <v>123</v>
      </c>
      <c r="AF21" s="30">
        <v>84</v>
      </c>
    </row>
    <row r="22" spans="1:32" ht="14.25" customHeight="1" x14ac:dyDescent="0.25">
      <c r="A22" s="43" t="s">
        <v>124</v>
      </c>
      <c r="B22" s="30">
        <v>110</v>
      </c>
      <c r="D22" s="43" t="s">
        <v>124</v>
      </c>
      <c r="E22" s="30">
        <v>56</v>
      </c>
      <c r="G22" s="43" t="s">
        <v>124</v>
      </c>
      <c r="H22" s="30">
        <v>54</v>
      </c>
      <c r="J22" s="43" t="s">
        <v>124</v>
      </c>
      <c r="K22" s="30">
        <v>34</v>
      </c>
      <c r="L22" s="30">
        <v>138</v>
      </c>
      <c r="M22" s="30">
        <v>46</v>
      </c>
      <c r="N22" s="30" t="s">
        <v>140</v>
      </c>
      <c r="P22" s="43" t="s">
        <v>124</v>
      </c>
      <c r="Q22" s="30">
        <v>10</v>
      </c>
      <c r="R22" s="30">
        <v>40</v>
      </c>
      <c r="S22" s="30">
        <v>19</v>
      </c>
      <c r="T22" s="30" t="s">
        <v>140</v>
      </c>
      <c r="V22" s="43" t="s">
        <v>124</v>
      </c>
      <c r="W22" s="30">
        <v>27</v>
      </c>
      <c r="X22" s="30">
        <v>102</v>
      </c>
      <c r="Y22" s="30">
        <v>105</v>
      </c>
      <c r="Z22" s="30" t="s">
        <v>140</v>
      </c>
      <c r="AE22" s="43" t="s">
        <v>124</v>
      </c>
      <c r="AF22" s="30">
        <v>105</v>
      </c>
    </row>
    <row r="23" spans="1:32" ht="14.25" customHeight="1" x14ac:dyDescent="0.25">
      <c r="A23" s="43" t="s">
        <v>125</v>
      </c>
      <c r="B23" s="30">
        <v>125</v>
      </c>
      <c r="D23" s="43" t="s">
        <v>125</v>
      </c>
      <c r="E23" s="30">
        <v>56</v>
      </c>
      <c r="G23" s="43" t="s">
        <v>125</v>
      </c>
      <c r="H23" s="30">
        <v>54</v>
      </c>
      <c r="J23" s="43" t="s">
        <v>125</v>
      </c>
      <c r="K23" s="30">
        <v>38</v>
      </c>
      <c r="L23" s="30">
        <v>151</v>
      </c>
      <c r="M23" s="30">
        <v>51</v>
      </c>
      <c r="N23" s="30" t="s">
        <v>140</v>
      </c>
      <c r="P23" s="43" t="s">
        <v>125</v>
      </c>
      <c r="Q23" s="30">
        <v>12</v>
      </c>
      <c r="R23" s="30">
        <v>44</v>
      </c>
      <c r="S23" s="30">
        <v>22</v>
      </c>
      <c r="T23" s="30" t="s">
        <v>140</v>
      </c>
      <c r="V23" s="43" t="s">
        <v>125</v>
      </c>
      <c r="W23" s="30">
        <v>31</v>
      </c>
      <c r="X23" s="30">
        <v>115</v>
      </c>
      <c r="Y23" s="30">
        <v>126</v>
      </c>
      <c r="Z23" s="30" t="s">
        <v>140</v>
      </c>
      <c r="AE23" s="43" t="s">
        <v>125</v>
      </c>
      <c r="AF23" s="30">
        <v>126</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zoomScale="90" zoomScaleNormal="90" zoomScalePageLayoutView="91" workbookViewId="0">
      <selection activeCell="D16" sqref="D16"/>
    </sheetView>
  </sheetViews>
  <sheetFormatPr defaultColWidth="9.140625" defaultRowHeight="15" x14ac:dyDescent="0.2"/>
  <cols>
    <col min="1" max="1" width="4.85546875" style="2" customWidth="1"/>
    <col min="2" max="2" width="3.7109375" style="2" customWidth="1"/>
    <col min="3" max="3" width="72.28515625" style="2" customWidth="1"/>
    <col min="4" max="4" width="26.140625" style="2" customWidth="1"/>
    <col min="5" max="5" width="24" style="2" customWidth="1"/>
    <col min="6" max="16384" width="9.140625" style="2"/>
  </cols>
  <sheetData>
    <row r="1" spans="1:5" ht="15.75" customHeight="1" x14ac:dyDescent="0.25">
      <c r="A1" s="50"/>
      <c r="B1" s="243" t="s">
        <v>137</v>
      </c>
      <c r="C1" s="243"/>
      <c r="D1" s="243"/>
      <c r="E1" s="244"/>
    </row>
    <row r="2" spans="1:5" ht="15" customHeight="1" x14ac:dyDescent="0.25">
      <c r="A2" s="51"/>
      <c r="B2" s="245"/>
      <c r="C2" s="245"/>
      <c r="D2" s="245"/>
      <c r="E2" s="246"/>
    </row>
    <row r="3" spans="1:5" ht="15" customHeight="1" x14ac:dyDescent="0.25">
      <c r="A3" s="51"/>
      <c r="B3" s="245"/>
      <c r="C3" s="245"/>
      <c r="D3" s="245"/>
      <c r="E3" s="246"/>
    </row>
    <row r="4" spans="1:5" ht="15" customHeight="1" x14ac:dyDescent="0.25">
      <c r="A4" s="51"/>
      <c r="B4" s="245"/>
      <c r="C4" s="245"/>
      <c r="D4" s="245"/>
      <c r="E4" s="246"/>
    </row>
    <row r="5" spans="1:5" ht="15.75" x14ac:dyDescent="0.25">
      <c r="A5" s="51"/>
      <c r="B5" s="245"/>
      <c r="C5" s="245"/>
      <c r="D5" s="245"/>
      <c r="E5" s="246"/>
    </row>
    <row r="6" spans="1:5" ht="16.5" thickBot="1" x14ac:dyDescent="0.3">
      <c r="A6" s="52"/>
      <c r="B6" s="53"/>
      <c r="C6" s="306" t="s">
        <v>69</v>
      </c>
      <c r="D6" s="306"/>
      <c r="E6" s="54">
        <f>E25</f>
        <v>0.2</v>
      </c>
    </row>
    <row r="7" spans="1:5" ht="51" customHeight="1" x14ac:dyDescent="0.2">
      <c r="A7" s="253" t="s">
        <v>173</v>
      </c>
      <c r="B7" s="310"/>
      <c r="C7" s="310"/>
      <c r="D7" s="310"/>
      <c r="E7" s="311"/>
    </row>
    <row r="8" spans="1:5" ht="2.25" customHeight="1" thickBot="1" x14ac:dyDescent="0.25">
      <c r="A8" s="312"/>
      <c r="B8" s="313"/>
      <c r="C8" s="313"/>
      <c r="D8" s="313"/>
      <c r="E8" s="314"/>
    </row>
    <row r="9" spans="1:5" ht="20.45" customHeight="1" x14ac:dyDescent="0.2">
      <c r="A9" s="301" t="s">
        <v>5</v>
      </c>
      <c r="B9" s="298" t="s">
        <v>19</v>
      </c>
      <c r="C9" s="299"/>
      <c r="D9" s="299"/>
      <c r="E9" s="300"/>
    </row>
    <row r="10" spans="1:5" ht="27" customHeight="1" thickBot="1" x14ac:dyDescent="0.25">
      <c r="A10" s="302"/>
      <c r="B10" s="55" t="s">
        <v>2</v>
      </c>
      <c r="C10" s="307" t="s">
        <v>20</v>
      </c>
      <c r="D10" s="308"/>
      <c r="E10" s="56">
        <v>0.2</v>
      </c>
    </row>
    <row r="11" spans="1:5" ht="15" customHeight="1" x14ac:dyDescent="0.2">
      <c r="A11" s="57"/>
      <c r="B11" s="58"/>
      <c r="C11" s="59"/>
      <c r="D11" s="309"/>
      <c r="E11" s="309"/>
    </row>
    <row r="12" spans="1:5" ht="15" customHeight="1" thickBot="1" x14ac:dyDescent="0.25"/>
    <row r="13" spans="1:5" ht="15.75" x14ac:dyDescent="0.2">
      <c r="A13" s="301" t="s">
        <v>6</v>
      </c>
      <c r="B13" s="320" t="s">
        <v>21</v>
      </c>
      <c r="C13" s="320"/>
      <c r="D13" s="320"/>
      <c r="E13" s="321"/>
    </row>
    <row r="14" spans="1:5" ht="18.95" customHeight="1" thickBot="1" x14ac:dyDescent="0.25">
      <c r="A14" s="305"/>
      <c r="B14" s="60"/>
      <c r="C14" s="303" t="s">
        <v>18</v>
      </c>
      <c r="D14" s="303"/>
      <c r="E14" s="304"/>
    </row>
    <row r="15" spans="1:5" ht="31.5" x14ac:dyDescent="0.2">
      <c r="A15" s="305"/>
      <c r="B15" s="61"/>
      <c r="C15" s="62"/>
      <c r="D15" s="63" t="s">
        <v>65</v>
      </c>
      <c r="E15" s="63" t="s">
        <v>74</v>
      </c>
    </row>
    <row r="16" spans="1:5" ht="28.5" customHeight="1" x14ac:dyDescent="0.2">
      <c r="A16" s="305"/>
      <c r="B16" s="64" t="s">
        <v>2</v>
      </c>
      <c r="C16" s="65" t="s">
        <v>17</v>
      </c>
      <c r="D16" s="25"/>
      <c r="E16" s="66">
        <f>IF(D16="No", -5%,0%)</f>
        <v>0</v>
      </c>
    </row>
    <row r="17" spans="1:5" ht="28.5" customHeight="1" x14ac:dyDescent="0.2">
      <c r="A17" s="305"/>
      <c r="B17" s="64" t="s">
        <v>4</v>
      </c>
      <c r="C17" s="67" t="s">
        <v>156</v>
      </c>
      <c r="D17" s="25"/>
      <c r="E17" s="66">
        <f t="shared" ref="E17:E18" si="0">IF(D17="No", -5%,0%)</f>
        <v>0</v>
      </c>
    </row>
    <row r="18" spans="1:5" ht="28.5" customHeight="1" thickBot="1" x14ac:dyDescent="0.25">
      <c r="A18" s="305"/>
      <c r="B18" s="68" t="s">
        <v>3</v>
      </c>
      <c r="C18" s="69" t="s">
        <v>155</v>
      </c>
      <c r="D18" s="37"/>
      <c r="E18" s="70">
        <f t="shared" si="0"/>
        <v>0</v>
      </c>
    </row>
    <row r="19" spans="1:5" ht="36" customHeight="1" thickBot="1" x14ac:dyDescent="0.25">
      <c r="A19" s="302"/>
      <c r="B19" s="71"/>
      <c r="C19" s="71" t="s">
        <v>67</v>
      </c>
      <c r="D19" s="72"/>
      <c r="E19" s="73">
        <f>SUM(E16:E18)</f>
        <v>0</v>
      </c>
    </row>
    <row r="20" spans="1:5" ht="15" customHeight="1" x14ac:dyDescent="0.2"/>
    <row r="21" spans="1:5" ht="15" customHeight="1" thickBot="1" x14ac:dyDescent="0.25"/>
    <row r="22" spans="1:5" ht="20.45" customHeight="1" thickBot="1" x14ac:dyDescent="0.25">
      <c r="A22" s="301" t="s">
        <v>7</v>
      </c>
      <c r="B22" s="315" t="s">
        <v>68</v>
      </c>
      <c r="C22" s="316"/>
      <c r="D22" s="316"/>
      <c r="E22" s="317"/>
    </row>
    <row r="23" spans="1:5" ht="15.75" x14ac:dyDescent="0.2">
      <c r="A23" s="305"/>
      <c r="B23" s="74"/>
      <c r="C23" s="318" t="s">
        <v>66</v>
      </c>
      <c r="D23" s="319"/>
      <c r="E23" s="75">
        <f>E10</f>
        <v>0.2</v>
      </c>
    </row>
    <row r="24" spans="1:5" ht="16.5" thickBot="1" x14ac:dyDescent="0.25">
      <c r="A24" s="305"/>
      <c r="B24" s="64"/>
      <c r="C24" s="307" t="s">
        <v>67</v>
      </c>
      <c r="D24" s="308"/>
      <c r="E24" s="76">
        <f>E19</f>
        <v>0</v>
      </c>
    </row>
    <row r="25" spans="1:5" ht="27.6" customHeight="1" thickBot="1" x14ac:dyDescent="0.25">
      <c r="A25" s="302"/>
      <c r="B25" s="71"/>
      <c r="C25" s="71" t="s">
        <v>68</v>
      </c>
      <c r="D25" s="72"/>
      <c r="E25" s="73">
        <f>E23+E24</f>
        <v>0.2</v>
      </c>
    </row>
  </sheetData>
  <sheetProtection algorithmName="SHA-512" hashValue="LIUg3p9cURhqv4JbU2stSjGCvs1dp82GLZ4OcLmMWrqRZUFc7ru/azxBG0eoN85nZr3iuJSZ8xICtaweb8M5EA==" saltValue="aOPPwxzvSOpt6RNPJzMqWg==" spinCount="100000" sheet="1" objects="1" scenarios="1" selectLockedCells="1"/>
  <mergeCells count="14">
    <mergeCell ref="A22:A25"/>
    <mergeCell ref="B22:E22"/>
    <mergeCell ref="C23:D23"/>
    <mergeCell ref="C24:D24"/>
    <mergeCell ref="B13:E13"/>
    <mergeCell ref="B9:E9"/>
    <mergeCell ref="A9:A10"/>
    <mergeCell ref="C14:E14"/>
    <mergeCell ref="A13:A19"/>
    <mergeCell ref="B1:E5"/>
    <mergeCell ref="C6:D6"/>
    <mergeCell ref="C10:D10"/>
    <mergeCell ref="D11:E11"/>
    <mergeCell ref="A7:E8"/>
  </mergeCells>
  <dataValidations count="1">
    <dataValidation type="list" allowBlank="1" showInputMessage="1" showErrorMessage="1" sqref="D16:D18" xr:uid="{B4B2789F-87C7-4645-80AC-5388A0E3E08D}">
      <formula1>"Yes, No"</formula1>
    </dataValidation>
  </dataValidations>
  <pageMargins left="0.5" right="0.5" top="0.75" bottom="0.75" header="0.3" footer="0.3"/>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1"/>
  <sheetViews>
    <sheetView zoomScale="91" zoomScaleNormal="91" zoomScaleSheetLayoutView="91" workbookViewId="0">
      <pane ySplit="10" topLeftCell="A11" activePane="bottomLeft" state="frozen"/>
      <selection pane="bottomLeft" activeCell="F30" sqref="F30"/>
    </sheetView>
  </sheetViews>
  <sheetFormatPr defaultColWidth="9.140625" defaultRowHeight="15" x14ac:dyDescent="0.25"/>
  <cols>
    <col min="1" max="1" width="16.42578125" customWidth="1"/>
    <col min="2" max="2" width="27.42578125" customWidth="1"/>
    <col min="3" max="3" width="28.7109375" customWidth="1"/>
    <col min="4" max="5" width="26.42578125" customWidth="1"/>
    <col min="6" max="6" width="22.140625" customWidth="1"/>
    <col min="7" max="7" width="25.140625" customWidth="1"/>
  </cols>
  <sheetData>
    <row r="1" spans="1:7" ht="15.75" customHeight="1" x14ac:dyDescent="0.25">
      <c r="A1" s="4"/>
      <c r="B1" s="243" t="s">
        <v>138</v>
      </c>
      <c r="C1" s="243"/>
      <c r="D1" s="243"/>
      <c r="E1" s="243"/>
      <c r="F1" s="243"/>
      <c r="G1" s="244"/>
    </row>
    <row r="2" spans="1:7" ht="15" customHeight="1" x14ac:dyDescent="0.25">
      <c r="A2" s="5"/>
      <c r="B2" s="245"/>
      <c r="C2" s="245"/>
      <c r="D2" s="245"/>
      <c r="E2" s="245"/>
      <c r="F2" s="245"/>
      <c r="G2" s="246"/>
    </row>
    <row r="3" spans="1:7" ht="15" customHeight="1" x14ac:dyDescent="0.25">
      <c r="A3" s="5"/>
      <c r="B3" s="245"/>
      <c r="C3" s="245"/>
      <c r="D3" s="245"/>
      <c r="E3" s="245"/>
      <c r="F3" s="245"/>
      <c r="G3" s="246"/>
    </row>
    <row r="4" spans="1:7" ht="15" customHeight="1" x14ac:dyDescent="0.25">
      <c r="A4" s="5"/>
      <c r="B4" s="245"/>
      <c r="C4" s="245"/>
      <c r="D4" s="245"/>
      <c r="E4" s="245"/>
      <c r="F4" s="245"/>
      <c r="G4" s="246"/>
    </row>
    <row r="5" spans="1:7" x14ac:dyDescent="0.25">
      <c r="A5" s="5"/>
      <c r="B5" s="245"/>
      <c r="C5" s="245"/>
      <c r="D5" s="245"/>
      <c r="E5" s="245"/>
      <c r="F5" s="245"/>
      <c r="G5" s="246"/>
    </row>
    <row r="6" spans="1:7" ht="15.75" x14ac:dyDescent="0.25">
      <c r="A6" s="333" t="s">
        <v>30</v>
      </c>
      <c r="B6" s="334"/>
      <c r="C6" s="334"/>
      <c r="D6" s="334"/>
      <c r="E6" s="334"/>
      <c r="F6" s="334"/>
      <c r="G6" s="38">
        <f>SUMIF(D12:D111,"Water",G12:G111)</f>
        <v>0</v>
      </c>
    </row>
    <row r="7" spans="1:7" ht="16.5" customHeight="1" x14ac:dyDescent="0.25">
      <c r="A7" s="333" t="s">
        <v>31</v>
      </c>
      <c r="B7" s="334"/>
      <c r="C7" s="334"/>
      <c r="D7" s="334"/>
      <c r="E7" s="334"/>
      <c r="F7" s="334"/>
      <c r="G7" s="38">
        <f>SUMIF(D12:D111,"Sewer",G12:G111)</f>
        <v>0</v>
      </c>
    </row>
    <row r="8" spans="1:7" ht="16.5" customHeight="1" thickBot="1" x14ac:dyDescent="0.3">
      <c r="A8" s="335" t="s">
        <v>29</v>
      </c>
      <c r="B8" s="336"/>
      <c r="C8" s="336"/>
      <c r="D8" s="336"/>
      <c r="E8" s="336"/>
      <c r="F8" s="336"/>
      <c r="G8" s="38">
        <f>SUMIF(D12:D111,"Trash",G12:G111)</f>
        <v>0</v>
      </c>
    </row>
    <row r="9" spans="1:7" ht="57" customHeight="1" thickBot="1" x14ac:dyDescent="0.3">
      <c r="A9" s="326" t="s">
        <v>193</v>
      </c>
      <c r="B9" s="327"/>
      <c r="C9" s="327"/>
      <c r="D9" s="327"/>
      <c r="E9" s="327"/>
      <c r="F9" s="327"/>
      <c r="G9" s="328"/>
    </row>
    <row r="10" spans="1:7" s="6" customFormat="1" ht="25.5" customHeight="1" thickBot="1" x14ac:dyDescent="0.3">
      <c r="A10" s="329" t="s">
        <v>24</v>
      </c>
      <c r="B10" s="330"/>
      <c r="C10" s="330"/>
      <c r="D10" s="21" t="s">
        <v>28</v>
      </c>
      <c r="E10" s="26" t="s">
        <v>26</v>
      </c>
      <c r="F10" s="26" t="s">
        <v>27</v>
      </c>
      <c r="G10" s="22" t="s">
        <v>25</v>
      </c>
    </row>
    <row r="11" spans="1:7" s="6" customFormat="1" ht="24" customHeight="1" x14ac:dyDescent="0.25">
      <c r="A11" s="331" t="s">
        <v>215</v>
      </c>
      <c r="B11" s="332"/>
      <c r="C11" s="332"/>
      <c r="D11" s="128" t="s">
        <v>32</v>
      </c>
      <c r="E11" s="128">
        <v>45105</v>
      </c>
      <c r="F11" s="128">
        <v>45166</v>
      </c>
      <c r="G11" s="129">
        <v>500</v>
      </c>
    </row>
    <row r="12" spans="1:7" s="6" customFormat="1" ht="15.75" x14ac:dyDescent="0.25">
      <c r="A12" s="322"/>
      <c r="B12" s="323"/>
      <c r="C12" s="323"/>
      <c r="D12" s="88"/>
      <c r="E12" s="89"/>
      <c r="F12" s="90"/>
      <c r="G12" s="19">
        <v>0</v>
      </c>
    </row>
    <row r="13" spans="1:7" s="6" customFormat="1" ht="15.75" x14ac:dyDescent="0.25">
      <c r="A13" s="322"/>
      <c r="B13" s="323"/>
      <c r="C13" s="323"/>
      <c r="D13" s="88"/>
      <c r="E13" s="89"/>
      <c r="F13" s="90"/>
      <c r="G13" s="19">
        <v>0</v>
      </c>
    </row>
    <row r="14" spans="1:7" s="6" customFormat="1" ht="15.75" x14ac:dyDescent="0.25">
      <c r="A14" s="322"/>
      <c r="B14" s="323"/>
      <c r="C14" s="323"/>
      <c r="D14" s="88"/>
      <c r="E14" s="89"/>
      <c r="F14" s="90"/>
      <c r="G14" s="19">
        <v>0</v>
      </c>
    </row>
    <row r="15" spans="1:7" s="6" customFormat="1" ht="15.75" x14ac:dyDescent="0.25">
      <c r="A15" s="322"/>
      <c r="B15" s="323"/>
      <c r="C15" s="323"/>
      <c r="D15" s="88"/>
      <c r="E15" s="89"/>
      <c r="F15" s="90"/>
      <c r="G15" s="19">
        <v>0</v>
      </c>
    </row>
    <row r="16" spans="1:7" s="6" customFormat="1" ht="15.75" x14ac:dyDescent="0.25">
      <c r="A16" s="322"/>
      <c r="B16" s="323"/>
      <c r="C16" s="323"/>
      <c r="D16" s="88"/>
      <c r="E16" s="89"/>
      <c r="F16" s="90"/>
      <c r="G16" s="19">
        <v>0</v>
      </c>
    </row>
    <row r="17" spans="1:7" s="6" customFormat="1" ht="15.75" x14ac:dyDescent="0.25">
      <c r="A17" s="322"/>
      <c r="B17" s="323"/>
      <c r="C17" s="323"/>
      <c r="D17" s="88"/>
      <c r="E17" s="89"/>
      <c r="F17" s="90"/>
      <c r="G17" s="19">
        <v>0</v>
      </c>
    </row>
    <row r="18" spans="1:7" s="6" customFormat="1" ht="15.75" x14ac:dyDescent="0.25">
      <c r="A18" s="322"/>
      <c r="B18" s="323"/>
      <c r="C18" s="323"/>
      <c r="D18" s="88"/>
      <c r="E18" s="89"/>
      <c r="F18" s="90"/>
      <c r="G18" s="19">
        <v>0</v>
      </c>
    </row>
    <row r="19" spans="1:7" s="6" customFormat="1" ht="15.75" x14ac:dyDescent="0.25">
      <c r="A19" s="322"/>
      <c r="B19" s="323"/>
      <c r="C19" s="323"/>
      <c r="D19" s="88"/>
      <c r="E19" s="89"/>
      <c r="F19" s="90"/>
      <c r="G19" s="19">
        <v>0</v>
      </c>
    </row>
    <row r="20" spans="1:7" s="6" customFormat="1" ht="15.75" x14ac:dyDescent="0.25">
      <c r="A20" s="322"/>
      <c r="B20" s="323"/>
      <c r="C20" s="323"/>
      <c r="D20" s="88"/>
      <c r="E20" s="89"/>
      <c r="F20" s="90"/>
      <c r="G20" s="19">
        <v>0</v>
      </c>
    </row>
    <row r="21" spans="1:7" s="6" customFormat="1" ht="15.75" x14ac:dyDescent="0.25">
      <c r="A21" s="322"/>
      <c r="B21" s="323"/>
      <c r="C21" s="323"/>
      <c r="D21" s="88"/>
      <c r="E21" s="89"/>
      <c r="F21" s="90"/>
      <c r="G21" s="19">
        <v>0</v>
      </c>
    </row>
    <row r="22" spans="1:7" s="6" customFormat="1" ht="15.75" x14ac:dyDescent="0.25">
      <c r="A22" s="322"/>
      <c r="B22" s="323"/>
      <c r="C22" s="323"/>
      <c r="D22" s="88"/>
      <c r="E22" s="89"/>
      <c r="F22" s="90"/>
      <c r="G22" s="19">
        <v>0</v>
      </c>
    </row>
    <row r="23" spans="1:7" s="6" customFormat="1" ht="15.75" x14ac:dyDescent="0.25">
      <c r="A23" s="322"/>
      <c r="B23" s="323"/>
      <c r="C23" s="323"/>
      <c r="D23" s="88"/>
      <c r="E23" s="89"/>
      <c r="F23" s="90"/>
      <c r="G23" s="19">
        <v>0</v>
      </c>
    </row>
    <row r="24" spans="1:7" s="6" customFormat="1" ht="15.75" x14ac:dyDescent="0.25">
      <c r="A24" s="322"/>
      <c r="B24" s="323"/>
      <c r="C24" s="323"/>
      <c r="D24" s="88"/>
      <c r="E24" s="89"/>
      <c r="F24" s="90"/>
      <c r="G24" s="19">
        <v>0</v>
      </c>
    </row>
    <row r="25" spans="1:7" s="6" customFormat="1" ht="15.75" x14ac:dyDescent="0.25">
      <c r="A25" s="322"/>
      <c r="B25" s="323"/>
      <c r="C25" s="323"/>
      <c r="D25" s="88"/>
      <c r="E25" s="89"/>
      <c r="F25" s="90"/>
      <c r="G25" s="19">
        <v>0</v>
      </c>
    </row>
    <row r="26" spans="1:7" s="6" customFormat="1" ht="15.75" x14ac:dyDescent="0.25">
      <c r="A26" s="322"/>
      <c r="B26" s="323"/>
      <c r="C26" s="323"/>
      <c r="D26" s="88"/>
      <c r="E26" s="89"/>
      <c r="F26" s="90"/>
      <c r="G26" s="19">
        <v>0</v>
      </c>
    </row>
    <row r="27" spans="1:7" s="6" customFormat="1" ht="15.75" x14ac:dyDescent="0.25">
      <c r="A27" s="322"/>
      <c r="B27" s="323"/>
      <c r="C27" s="323"/>
      <c r="D27" s="88"/>
      <c r="E27" s="89"/>
      <c r="F27" s="90"/>
      <c r="G27" s="19">
        <v>0</v>
      </c>
    </row>
    <row r="28" spans="1:7" s="6" customFormat="1" ht="15.75" x14ac:dyDescent="0.25">
      <c r="A28" s="322"/>
      <c r="B28" s="323"/>
      <c r="C28" s="323"/>
      <c r="D28" s="88"/>
      <c r="E28" s="89"/>
      <c r="F28" s="90"/>
      <c r="G28" s="19">
        <v>0</v>
      </c>
    </row>
    <row r="29" spans="1:7" s="6" customFormat="1" ht="15.75" x14ac:dyDescent="0.25">
      <c r="A29" s="322"/>
      <c r="B29" s="323"/>
      <c r="C29" s="323"/>
      <c r="D29" s="88"/>
      <c r="E29" s="89"/>
      <c r="F29" s="90"/>
      <c r="G29" s="19">
        <v>0</v>
      </c>
    </row>
    <row r="30" spans="1:7" s="6" customFormat="1" ht="15.75" x14ac:dyDescent="0.25">
      <c r="A30" s="322"/>
      <c r="B30" s="323"/>
      <c r="C30" s="323"/>
      <c r="D30" s="88"/>
      <c r="E30" s="89"/>
      <c r="F30" s="90"/>
      <c r="G30" s="19">
        <v>0</v>
      </c>
    </row>
    <row r="31" spans="1:7" s="6" customFormat="1" ht="15.75" x14ac:dyDescent="0.25">
      <c r="A31" s="322"/>
      <c r="B31" s="323"/>
      <c r="C31" s="323"/>
      <c r="D31" s="88"/>
      <c r="E31" s="89"/>
      <c r="F31" s="90"/>
      <c r="G31" s="19">
        <v>0</v>
      </c>
    </row>
    <row r="32" spans="1:7" s="6" customFormat="1" ht="15.75" x14ac:dyDescent="0.25">
      <c r="A32" s="322"/>
      <c r="B32" s="323"/>
      <c r="C32" s="323"/>
      <c r="D32" s="88"/>
      <c r="E32" s="89"/>
      <c r="F32" s="90"/>
      <c r="G32" s="19">
        <v>0</v>
      </c>
    </row>
    <row r="33" spans="1:7" s="6" customFormat="1" ht="15.75" x14ac:dyDescent="0.25">
      <c r="A33" s="322"/>
      <c r="B33" s="323"/>
      <c r="C33" s="323"/>
      <c r="D33" s="88"/>
      <c r="E33" s="89"/>
      <c r="F33" s="90"/>
      <c r="G33" s="19">
        <v>0</v>
      </c>
    </row>
    <row r="34" spans="1:7" s="6" customFormat="1" ht="15.75" x14ac:dyDescent="0.25">
      <c r="A34" s="322"/>
      <c r="B34" s="323"/>
      <c r="C34" s="323"/>
      <c r="D34" s="88"/>
      <c r="E34" s="89"/>
      <c r="F34" s="90"/>
      <c r="G34" s="19">
        <v>0</v>
      </c>
    </row>
    <row r="35" spans="1:7" s="6" customFormat="1" ht="15.75" x14ac:dyDescent="0.25">
      <c r="A35" s="322"/>
      <c r="B35" s="323"/>
      <c r="C35" s="323"/>
      <c r="D35" s="88"/>
      <c r="E35" s="89"/>
      <c r="F35" s="90"/>
      <c r="G35" s="19">
        <v>0</v>
      </c>
    </row>
    <row r="36" spans="1:7" s="6" customFormat="1" ht="15.75" x14ac:dyDescent="0.25">
      <c r="A36" s="322"/>
      <c r="B36" s="323"/>
      <c r="C36" s="323"/>
      <c r="D36" s="88"/>
      <c r="E36" s="89"/>
      <c r="F36" s="90"/>
      <c r="G36" s="19">
        <v>0</v>
      </c>
    </row>
    <row r="37" spans="1:7" s="6" customFormat="1" ht="15.75" x14ac:dyDescent="0.25">
      <c r="A37" s="322"/>
      <c r="B37" s="323"/>
      <c r="C37" s="323"/>
      <c r="D37" s="88"/>
      <c r="E37" s="89"/>
      <c r="F37" s="90"/>
      <c r="G37" s="19">
        <v>0</v>
      </c>
    </row>
    <row r="38" spans="1:7" s="6" customFormat="1" ht="15.75" x14ac:dyDescent="0.25">
      <c r="A38" s="322"/>
      <c r="B38" s="323"/>
      <c r="C38" s="323"/>
      <c r="D38" s="88"/>
      <c r="E38" s="89"/>
      <c r="F38" s="90"/>
      <c r="G38" s="19">
        <v>0</v>
      </c>
    </row>
    <row r="39" spans="1:7" s="6" customFormat="1" ht="15.75" x14ac:dyDescent="0.25">
      <c r="A39" s="322"/>
      <c r="B39" s="323"/>
      <c r="C39" s="323"/>
      <c r="D39" s="88"/>
      <c r="E39" s="89"/>
      <c r="F39" s="90"/>
      <c r="G39" s="19">
        <v>0</v>
      </c>
    </row>
    <row r="40" spans="1:7" s="6" customFormat="1" ht="15.75" x14ac:dyDescent="0.25">
      <c r="A40" s="322"/>
      <c r="B40" s="323"/>
      <c r="C40" s="323"/>
      <c r="D40" s="88"/>
      <c r="E40" s="89"/>
      <c r="F40" s="90"/>
      <c r="G40" s="19">
        <v>0</v>
      </c>
    </row>
    <row r="41" spans="1:7" s="6" customFormat="1" ht="15.75" x14ac:dyDescent="0.25">
      <c r="A41" s="322"/>
      <c r="B41" s="323"/>
      <c r="C41" s="323"/>
      <c r="D41" s="88"/>
      <c r="E41" s="89"/>
      <c r="F41" s="90"/>
      <c r="G41" s="19">
        <v>0</v>
      </c>
    </row>
    <row r="42" spans="1:7" s="6" customFormat="1" ht="15.75" x14ac:dyDescent="0.25">
      <c r="A42" s="322"/>
      <c r="B42" s="323"/>
      <c r="C42" s="323"/>
      <c r="D42" s="88"/>
      <c r="E42" s="89"/>
      <c r="F42" s="90"/>
      <c r="G42" s="19">
        <v>0</v>
      </c>
    </row>
    <row r="43" spans="1:7" s="6" customFormat="1" ht="15.75" x14ac:dyDescent="0.25">
      <c r="A43" s="322"/>
      <c r="B43" s="323"/>
      <c r="C43" s="323"/>
      <c r="D43" s="88"/>
      <c r="E43" s="89"/>
      <c r="F43" s="90"/>
      <c r="G43" s="19">
        <v>0</v>
      </c>
    </row>
    <row r="44" spans="1:7" s="6" customFormat="1" ht="15.75" x14ac:dyDescent="0.25">
      <c r="A44" s="322"/>
      <c r="B44" s="323"/>
      <c r="C44" s="323"/>
      <c r="D44" s="88"/>
      <c r="E44" s="89"/>
      <c r="F44" s="90"/>
      <c r="G44" s="19">
        <v>0</v>
      </c>
    </row>
    <row r="45" spans="1:7" s="6" customFormat="1" ht="15.75" x14ac:dyDescent="0.25">
      <c r="A45" s="322"/>
      <c r="B45" s="323"/>
      <c r="C45" s="323"/>
      <c r="D45" s="88"/>
      <c r="E45" s="89"/>
      <c r="F45" s="90"/>
      <c r="G45" s="19">
        <v>0</v>
      </c>
    </row>
    <row r="46" spans="1:7" s="6" customFormat="1" ht="15.75" x14ac:dyDescent="0.25">
      <c r="A46" s="322"/>
      <c r="B46" s="323"/>
      <c r="C46" s="323"/>
      <c r="D46" s="88"/>
      <c r="E46" s="89"/>
      <c r="F46" s="90"/>
      <c r="G46" s="19">
        <v>0</v>
      </c>
    </row>
    <row r="47" spans="1:7" s="6" customFormat="1" ht="15.75" x14ac:dyDescent="0.25">
      <c r="A47" s="322"/>
      <c r="B47" s="323"/>
      <c r="C47" s="323"/>
      <c r="D47" s="88"/>
      <c r="E47" s="89"/>
      <c r="F47" s="90"/>
      <c r="G47" s="19">
        <v>0</v>
      </c>
    </row>
    <row r="48" spans="1:7" s="6" customFormat="1" ht="15.75" x14ac:dyDescent="0.25">
      <c r="A48" s="322"/>
      <c r="B48" s="323"/>
      <c r="C48" s="323"/>
      <c r="D48" s="88"/>
      <c r="E48" s="89"/>
      <c r="F48" s="90"/>
      <c r="G48" s="19">
        <v>0</v>
      </c>
    </row>
    <row r="49" spans="1:7" s="6" customFormat="1" ht="15.75" x14ac:dyDescent="0.25">
      <c r="A49" s="322"/>
      <c r="B49" s="323"/>
      <c r="C49" s="323"/>
      <c r="D49" s="88"/>
      <c r="E49" s="89"/>
      <c r="F49" s="90"/>
      <c r="G49" s="19">
        <v>0</v>
      </c>
    </row>
    <row r="50" spans="1:7" s="6" customFormat="1" ht="15.75" x14ac:dyDescent="0.25">
      <c r="A50" s="322"/>
      <c r="B50" s="323"/>
      <c r="C50" s="323"/>
      <c r="D50" s="88"/>
      <c r="E50" s="89"/>
      <c r="F50" s="90"/>
      <c r="G50" s="19">
        <v>0</v>
      </c>
    </row>
    <row r="51" spans="1:7" s="6" customFormat="1" ht="15.75" x14ac:dyDescent="0.25">
      <c r="A51" s="322"/>
      <c r="B51" s="323"/>
      <c r="C51" s="323"/>
      <c r="D51" s="88"/>
      <c r="E51" s="89"/>
      <c r="F51" s="90"/>
      <c r="G51" s="19">
        <v>0</v>
      </c>
    </row>
    <row r="52" spans="1:7" s="6" customFormat="1" ht="15.75" x14ac:dyDescent="0.25">
      <c r="A52" s="322"/>
      <c r="B52" s="323"/>
      <c r="C52" s="323"/>
      <c r="D52" s="88"/>
      <c r="E52" s="89"/>
      <c r="F52" s="90"/>
      <c r="G52" s="19">
        <v>0</v>
      </c>
    </row>
    <row r="53" spans="1:7" s="6" customFormat="1" ht="15.75" x14ac:dyDescent="0.25">
      <c r="A53" s="322"/>
      <c r="B53" s="323"/>
      <c r="C53" s="323"/>
      <c r="D53" s="88"/>
      <c r="E53" s="89"/>
      <c r="F53" s="90"/>
      <c r="G53" s="19">
        <v>0</v>
      </c>
    </row>
    <row r="54" spans="1:7" s="6" customFormat="1" ht="15.75" x14ac:dyDescent="0.25">
      <c r="A54" s="322"/>
      <c r="B54" s="323"/>
      <c r="C54" s="323"/>
      <c r="D54" s="88"/>
      <c r="E54" s="89"/>
      <c r="F54" s="90"/>
      <c r="G54" s="19">
        <v>0</v>
      </c>
    </row>
    <row r="55" spans="1:7" s="6" customFormat="1" ht="15.75" x14ac:dyDescent="0.25">
      <c r="A55" s="322"/>
      <c r="B55" s="323"/>
      <c r="C55" s="323"/>
      <c r="D55" s="88"/>
      <c r="E55" s="89"/>
      <c r="F55" s="90"/>
      <c r="G55" s="19">
        <v>0</v>
      </c>
    </row>
    <row r="56" spans="1:7" s="6" customFormat="1" ht="15.75" x14ac:dyDescent="0.25">
      <c r="A56" s="322"/>
      <c r="B56" s="323"/>
      <c r="C56" s="323"/>
      <c r="D56" s="88"/>
      <c r="E56" s="89"/>
      <c r="F56" s="90"/>
      <c r="G56" s="19">
        <v>0</v>
      </c>
    </row>
    <row r="57" spans="1:7" s="6" customFormat="1" ht="15.75" x14ac:dyDescent="0.25">
      <c r="A57" s="322"/>
      <c r="B57" s="323"/>
      <c r="C57" s="323"/>
      <c r="D57" s="88"/>
      <c r="E57" s="89"/>
      <c r="F57" s="90"/>
      <c r="G57" s="19">
        <v>0</v>
      </c>
    </row>
    <row r="58" spans="1:7" s="6" customFormat="1" ht="15.75" x14ac:dyDescent="0.25">
      <c r="A58" s="322"/>
      <c r="B58" s="323"/>
      <c r="C58" s="323"/>
      <c r="D58" s="88"/>
      <c r="E58" s="89"/>
      <c r="F58" s="90"/>
      <c r="G58" s="19">
        <v>0</v>
      </c>
    </row>
    <row r="59" spans="1:7" s="6" customFormat="1" ht="15.75" x14ac:dyDescent="0.25">
      <c r="A59" s="322"/>
      <c r="B59" s="323"/>
      <c r="C59" s="323"/>
      <c r="D59" s="88"/>
      <c r="E59" s="89"/>
      <c r="F59" s="90"/>
      <c r="G59" s="19">
        <v>0</v>
      </c>
    </row>
    <row r="60" spans="1:7" s="6" customFormat="1" ht="15.75" x14ac:dyDescent="0.25">
      <c r="A60" s="322"/>
      <c r="B60" s="323"/>
      <c r="C60" s="323"/>
      <c r="D60" s="88"/>
      <c r="E60" s="89"/>
      <c r="F60" s="90"/>
      <c r="G60" s="19">
        <v>0</v>
      </c>
    </row>
    <row r="61" spans="1:7" s="6" customFormat="1" ht="15.75" x14ac:dyDescent="0.25">
      <c r="A61" s="322"/>
      <c r="B61" s="323"/>
      <c r="C61" s="323"/>
      <c r="D61" s="88"/>
      <c r="E61" s="89"/>
      <c r="F61" s="90"/>
      <c r="G61" s="19">
        <v>0</v>
      </c>
    </row>
    <row r="62" spans="1:7" s="6" customFormat="1" ht="15.75" x14ac:dyDescent="0.25">
      <c r="A62" s="322"/>
      <c r="B62" s="323"/>
      <c r="C62" s="323"/>
      <c r="D62" s="88"/>
      <c r="E62" s="89"/>
      <c r="F62" s="90"/>
      <c r="G62" s="19">
        <v>0</v>
      </c>
    </row>
    <row r="63" spans="1:7" s="6" customFormat="1" ht="15.75" x14ac:dyDescent="0.25">
      <c r="A63" s="322"/>
      <c r="B63" s="323"/>
      <c r="C63" s="323"/>
      <c r="D63" s="88"/>
      <c r="E63" s="89"/>
      <c r="F63" s="90"/>
      <c r="G63" s="19">
        <v>0</v>
      </c>
    </row>
    <row r="64" spans="1:7" s="6" customFormat="1" ht="15.75" x14ac:dyDescent="0.25">
      <c r="A64" s="322"/>
      <c r="B64" s="323"/>
      <c r="C64" s="323"/>
      <c r="D64" s="88"/>
      <c r="E64" s="89"/>
      <c r="F64" s="90"/>
      <c r="G64" s="19">
        <v>0</v>
      </c>
    </row>
    <row r="65" spans="1:7" s="6" customFormat="1" ht="15.75" x14ac:dyDescent="0.25">
      <c r="A65" s="322"/>
      <c r="B65" s="323"/>
      <c r="C65" s="323"/>
      <c r="D65" s="88"/>
      <c r="E65" s="89"/>
      <c r="F65" s="90"/>
      <c r="G65" s="19">
        <v>0</v>
      </c>
    </row>
    <row r="66" spans="1:7" s="6" customFormat="1" ht="15.75" x14ac:dyDescent="0.25">
      <c r="A66" s="322"/>
      <c r="B66" s="323"/>
      <c r="C66" s="323"/>
      <c r="D66" s="88"/>
      <c r="E66" s="89"/>
      <c r="F66" s="90"/>
      <c r="G66" s="19">
        <v>0</v>
      </c>
    </row>
    <row r="67" spans="1:7" s="6" customFormat="1" ht="15.75" x14ac:dyDescent="0.25">
      <c r="A67" s="322"/>
      <c r="B67" s="323"/>
      <c r="C67" s="323"/>
      <c r="D67" s="88"/>
      <c r="E67" s="89"/>
      <c r="F67" s="90"/>
      <c r="G67" s="19">
        <v>0</v>
      </c>
    </row>
    <row r="68" spans="1:7" s="6" customFormat="1" ht="15.75" x14ac:dyDescent="0.25">
      <c r="A68" s="322"/>
      <c r="B68" s="323"/>
      <c r="C68" s="323"/>
      <c r="D68" s="88"/>
      <c r="E68" s="89"/>
      <c r="F68" s="90"/>
      <c r="G68" s="19">
        <v>0</v>
      </c>
    </row>
    <row r="69" spans="1:7" s="6" customFormat="1" ht="15.75" x14ac:dyDescent="0.25">
      <c r="A69" s="322"/>
      <c r="B69" s="323"/>
      <c r="C69" s="323"/>
      <c r="D69" s="88"/>
      <c r="E69" s="89"/>
      <c r="F69" s="90"/>
      <c r="G69" s="19">
        <v>0</v>
      </c>
    </row>
    <row r="70" spans="1:7" s="6" customFormat="1" ht="15.75" x14ac:dyDescent="0.25">
      <c r="A70" s="322"/>
      <c r="B70" s="323"/>
      <c r="C70" s="323"/>
      <c r="D70" s="88"/>
      <c r="E70" s="89"/>
      <c r="F70" s="90"/>
      <c r="G70" s="19">
        <v>0</v>
      </c>
    </row>
    <row r="71" spans="1:7" s="6" customFormat="1" ht="15.75" x14ac:dyDescent="0.25">
      <c r="A71" s="322"/>
      <c r="B71" s="323"/>
      <c r="C71" s="323"/>
      <c r="D71" s="88"/>
      <c r="E71" s="89"/>
      <c r="F71" s="90"/>
      <c r="G71" s="19">
        <v>0</v>
      </c>
    </row>
    <row r="72" spans="1:7" s="6" customFormat="1" ht="15.75" x14ac:dyDescent="0.25">
      <c r="A72" s="322"/>
      <c r="B72" s="323"/>
      <c r="C72" s="323"/>
      <c r="D72" s="88"/>
      <c r="E72" s="89"/>
      <c r="F72" s="90"/>
      <c r="G72" s="19">
        <v>0</v>
      </c>
    </row>
    <row r="73" spans="1:7" s="6" customFormat="1" ht="15.75" x14ac:dyDescent="0.25">
      <c r="A73" s="322"/>
      <c r="B73" s="323"/>
      <c r="C73" s="323"/>
      <c r="D73" s="88"/>
      <c r="E73" s="89"/>
      <c r="F73" s="90"/>
      <c r="G73" s="19">
        <v>0</v>
      </c>
    </row>
    <row r="74" spans="1:7" s="6" customFormat="1" ht="15.75" x14ac:dyDescent="0.25">
      <c r="A74" s="322"/>
      <c r="B74" s="323"/>
      <c r="C74" s="323"/>
      <c r="D74" s="88"/>
      <c r="E74" s="89"/>
      <c r="F74" s="90"/>
      <c r="G74" s="19">
        <v>0</v>
      </c>
    </row>
    <row r="75" spans="1:7" s="6" customFormat="1" ht="15.75" x14ac:dyDescent="0.25">
      <c r="A75" s="322"/>
      <c r="B75" s="323"/>
      <c r="C75" s="323"/>
      <c r="D75" s="88"/>
      <c r="E75" s="89"/>
      <c r="F75" s="90"/>
      <c r="G75" s="19">
        <v>0</v>
      </c>
    </row>
    <row r="76" spans="1:7" s="6" customFormat="1" ht="15.75" x14ac:dyDescent="0.25">
      <c r="A76" s="322"/>
      <c r="B76" s="323"/>
      <c r="C76" s="323"/>
      <c r="D76" s="88"/>
      <c r="E76" s="89"/>
      <c r="F76" s="90"/>
      <c r="G76" s="19">
        <v>0</v>
      </c>
    </row>
    <row r="77" spans="1:7" s="6" customFormat="1" ht="15.75" x14ac:dyDescent="0.25">
      <c r="A77" s="322"/>
      <c r="B77" s="323"/>
      <c r="C77" s="323"/>
      <c r="D77" s="88"/>
      <c r="E77" s="89"/>
      <c r="F77" s="90"/>
      <c r="G77" s="19">
        <v>0</v>
      </c>
    </row>
    <row r="78" spans="1:7" s="6" customFormat="1" ht="15.75" x14ac:dyDescent="0.25">
      <c r="A78" s="322"/>
      <c r="B78" s="323"/>
      <c r="C78" s="323"/>
      <c r="D78" s="88"/>
      <c r="E78" s="89"/>
      <c r="F78" s="90"/>
      <c r="G78" s="19">
        <v>0</v>
      </c>
    </row>
    <row r="79" spans="1:7" s="6" customFormat="1" ht="15.75" x14ac:dyDescent="0.25">
      <c r="A79" s="322"/>
      <c r="B79" s="323"/>
      <c r="C79" s="323"/>
      <c r="D79" s="88"/>
      <c r="E79" s="89"/>
      <c r="F79" s="90"/>
      <c r="G79" s="19">
        <v>0</v>
      </c>
    </row>
    <row r="80" spans="1:7" s="6" customFormat="1" ht="15.75" x14ac:dyDescent="0.25">
      <c r="A80" s="322"/>
      <c r="B80" s="323"/>
      <c r="C80" s="323"/>
      <c r="D80" s="88"/>
      <c r="E80" s="89"/>
      <c r="F80" s="90"/>
      <c r="G80" s="19">
        <v>0</v>
      </c>
    </row>
    <row r="81" spans="1:7" s="6" customFormat="1" ht="15.75" x14ac:dyDescent="0.25">
      <c r="A81" s="322"/>
      <c r="B81" s="323"/>
      <c r="C81" s="323"/>
      <c r="D81" s="88"/>
      <c r="E81" s="89"/>
      <c r="F81" s="90"/>
      <c r="G81" s="19">
        <v>0</v>
      </c>
    </row>
    <row r="82" spans="1:7" s="6" customFormat="1" ht="15.75" x14ac:dyDescent="0.25">
      <c r="A82" s="322"/>
      <c r="B82" s="323"/>
      <c r="C82" s="323"/>
      <c r="D82" s="88"/>
      <c r="E82" s="89"/>
      <c r="F82" s="90"/>
      <c r="G82" s="19">
        <v>0</v>
      </c>
    </row>
    <row r="83" spans="1:7" s="6" customFormat="1" ht="15.75" x14ac:dyDescent="0.25">
      <c r="A83" s="322"/>
      <c r="B83" s="323"/>
      <c r="C83" s="323"/>
      <c r="D83" s="88"/>
      <c r="E83" s="89"/>
      <c r="F83" s="90"/>
      <c r="G83" s="19">
        <v>0</v>
      </c>
    </row>
    <row r="84" spans="1:7" s="6" customFormat="1" ht="15.75" x14ac:dyDescent="0.25">
      <c r="A84" s="322"/>
      <c r="B84" s="323"/>
      <c r="C84" s="323"/>
      <c r="D84" s="88"/>
      <c r="E84" s="89"/>
      <c r="F84" s="90"/>
      <c r="G84" s="19">
        <v>0</v>
      </c>
    </row>
    <row r="85" spans="1:7" s="6" customFormat="1" ht="15.75" x14ac:dyDescent="0.25">
      <c r="A85" s="322"/>
      <c r="B85" s="323"/>
      <c r="C85" s="323"/>
      <c r="D85" s="88"/>
      <c r="E85" s="89"/>
      <c r="F85" s="90"/>
      <c r="G85" s="19">
        <v>0</v>
      </c>
    </row>
    <row r="86" spans="1:7" s="6" customFormat="1" ht="15.75" x14ac:dyDescent="0.25">
      <c r="A86" s="322"/>
      <c r="B86" s="323"/>
      <c r="C86" s="323"/>
      <c r="D86" s="88"/>
      <c r="E86" s="89"/>
      <c r="F86" s="90"/>
      <c r="G86" s="19">
        <v>0</v>
      </c>
    </row>
    <row r="87" spans="1:7" s="6" customFormat="1" ht="15.75" x14ac:dyDescent="0.25">
      <c r="A87" s="322"/>
      <c r="B87" s="323"/>
      <c r="C87" s="323"/>
      <c r="D87" s="88"/>
      <c r="E87" s="89"/>
      <c r="F87" s="90"/>
      <c r="G87" s="19">
        <v>0</v>
      </c>
    </row>
    <row r="88" spans="1:7" s="6" customFormat="1" ht="15.75" x14ac:dyDescent="0.25">
      <c r="A88" s="322"/>
      <c r="B88" s="323"/>
      <c r="C88" s="323"/>
      <c r="D88" s="88"/>
      <c r="E88" s="89"/>
      <c r="F88" s="90"/>
      <c r="G88" s="19">
        <v>0</v>
      </c>
    </row>
    <row r="89" spans="1:7" s="6" customFormat="1" ht="15.75" x14ac:dyDescent="0.25">
      <c r="A89" s="322"/>
      <c r="B89" s="323"/>
      <c r="C89" s="323"/>
      <c r="D89" s="88"/>
      <c r="E89" s="89"/>
      <c r="F89" s="90"/>
      <c r="G89" s="19">
        <v>0</v>
      </c>
    </row>
    <row r="90" spans="1:7" s="6" customFormat="1" ht="15.75" x14ac:dyDescent="0.25">
      <c r="A90" s="322"/>
      <c r="B90" s="323"/>
      <c r="C90" s="323"/>
      <c r="D90" s="88"/>
      <c r="E90" s="89"/>
      <c r="F90" s="90"/>
      <c r="G90" s="19">
        <v>0</v>
      </c>
    </row>
    <row r="91" spans="1:7" s="6" customFormat="1" ht="15.75" x14ac:dyDescent="0.25">
      <c r="A91" s="322"/>
      <c r="B91" s="323"/>
      <c r="C91" s="323"/>
      <c r="D91" s="88"/>
      <c r="E91" s="89"/>
      <c r="F91" s="90"/>
      <c r="G91" s="19">
        <v>0</v>
      </c>
    </row>
    <row r="92" spans="1:7" s="6" customFormat="1" ht="15.75" x14ac:dyDescent="0.25">
      <c r="A92" s="322"/>
      <c r="B92" s="323"/>
      <c r="C92" s="323"/>
      <c r="D92" s="88"/>
      <c r="E92" s="89"/>
      <c r="F92" s="90"/>
      <c r="G92" s="19">
        <v>0</v>
      </c>
    </row>
    <row r="93" spans="1:7" s="6" customFormat="1" ht="15.75" x14ac:dyDescent="0.25">
      <c r="A93" s="322"/>
      <c r="B93" s="323"/>
      <c r="C93" s="323"/>
      <c r="D93" s="88"/>
      <c r="E93" s="89"/>
      <c r="F93" s="90"/>
      <c r="G93" s="19">
        <v>0</v>
      </c>
    </row>
    <row r="94" spans="1:7" s="6" customFormat="1" ht="15.75" x14ac:dyDescent="0.25">
      <c r="A94" s="322"/>
      <c r="B94" s="323"/>
      <c r="C94" s="323"/>
      <c r="D94" s="88"/>
      <c r="E94" s="89"/>
      <c r="F94" s="90"/>
      <c r="G94" s="19">
        <v>0</v>
      </c>
    </row>
    <row r="95" spans="1:7" s="6" customFormat="1" ht="15.75" x14ac:dyDescent="0.25">
      <c r="A95" s="322"/>
      <c r="B95" s="323"/>
      <c r="C95" s="323"/>
      <c r="D95" s="88"/>
      <c r="E95" s="89"/>
      <c r="F95" s="90"/>
      <c r="G95" s="19">
        <v>0</v>
      </c>
    </row>
    <row r="96" spans="1:7" s="6" customFormat="1" ht="15.75" x14ac:dyDescent="0.25">
      <c r="A96" s="322"/>
      <c r="B96" s="323"/>
      <c r="C96" s="323"/>
      <c r="D96" s="88"/>
      <c r="E96" s="89"/>
      <c r="F96" s="90"/>
      <c r="G96" s="19">
        <v>0</v>
      </c>
    </row>
    <row r="97" spans="1:7" s="6" customFormat="1" ht="15.75" x14ac:dyDescent="0.25">
      <c r="A97" s="322"/>
      <c r="B97" s="323"/>
      <c r="C97" s="323"/>
      <c r="D97" s="88"/>
      <c r="E97" s="89"/>
      <c r="F97" s="90"/>
      <c r="G97" s="19">
        <v>0</v>
      </c>
    </row>
    <row r="98" spans="1:7" s="6" customFormat="1" ht="15.75" x14ac:dyDescent="0.25">
      <c r="A98" s="322"/>
      <c r="B98" s="323"/>
      <c r="C98" s="323"/>
      <c r="D98" s="88"/>
      <c r="E98" s="89"/>
      <c r="F98" s="90"/>
      <c r="G98" s="19">
        <v>0</v>
      </c>
    </row>
    <row r="99" spans="1:7" s="6" customFormat="1" ht="15.75" x14ac:dyDescent="0.25">
      <c r="A99" s="322"/>
      <c r="B99" s="323"/>
      <c r="C99" s="323"/>
      <c r="D99" s="88"/>
      <c r="E99" s="89"/>
      <c r="F99" s="90"/>
      <c r="G99" s="19">
        <v>0</v>
      </c>
    </row>
    <row r="100" spans="1:7" s="6" customFormat="1" ht="15.75" x14ac:dyDescent="0.25">
      <c r="A100" s="322"/>
      <c r="B100" s="323"/>
      <c r="C100" s="323"/>
      <c r="D100" s="88"/>
      <c r="E100" s="89"/>
      <c r="F100" s="90"/>
      <c r="G100" s="19">
        <v>0</v>
      </c>
    </row>
    <row r="101" spans="1:7" s="6" customFormat="1" ht="15.75" x14ac:dyDescent="0.25">
      <c r="A101" s="322"/>
      <c r="B101" s="323"/>
      <c r="C101" s="323"/>
      <c r="D101" s="88"/>
      <c r="E101" s="89"/>
      <c r="F101" s="90"/>
      <c r="G101" s="19">
        <v>0</v>
      </c>
    </row>
    <row r="102" spans="1:7" s="6" customFormat="1" ht="15.75" x14ac:dyDescent="0.25">
      <c r="A102" s="322"/>
      <c r="B102" s="323"/>
      <c r="C102" s="323"/>
      <c r="D102" s="88"/>
      <c r="E102" s="89"/>
      <c r="F102" s="90"/>
      <c r="G102" s="19">
        <v>0</v>
      </c>
    </row>
    <row r="103" spans="1:7" s="6" customFormat="1" ht="15.75" x14ac:dyDescent="0.25">
      <c r="A103" s="322"/>
      <c r="B103" s="323"/>
      <c r="C103" s="323"/>
      <c r="D103" s="88"/>
      <c r="E103" s="89"/>
      <c r="F103" s="90"/>
      <c r="G103" s="19">
        <v>0</v>
      </c>
    </row>
    <row r="104" spans="1:7" s="6" customFormat="1" ht="15.75" x14ac:dyDescent="0.25">
      <c r="A104" s="322"/>
      <c r="B104" s="323"/>
      <c r="C104" s="323"/>
      <c r="D104" s="88"/>
      <c r="E104" s="89"/>
      <c r="F104" s="90"/>
      <c r="G104" s="19">
        <v>0</v>
      </c>
    </row>
    <row r="105" spans="1:7" s="6" customFormat="1" ht="15.75" x14ac:dyDescent="0.25">
      <c r="A105" s="322"/>
      <c r="B105" s="323"/>
      <c r="C105" s="323"/>
      <c r="D105" s="88"/>
      <c r="E105" s="89"/>
      <c r="F105" s="90"/>
      <c r="G105" s="19">
        <v>0</v>
      </c>
    </row>
    <row r="106" spans="1:7" s="6" customFormat="1" ht="15.75" x14ac:dyDescent="0.25">
      <c r="A106" s="322"/>
      <c r="B106" s="323"/>
      <c r="C106" s="323"/>
      <c r="D106" s="88"/>
      <c r="E106" s="89"/>
      <c r="F106" s="90"/>
      <c r="G106" s="19">
        <v>0</v>
      </c>
    </row>
    <row r="107" spans="1:7" s="6" customFormat="1" ht="15.75" x14ac:dyDescent="0.25">
      <c r="A107" s="322"/>
      <c r="B107" s="323"/>
      <c r="C107" s="323"/>
      <c r="D107" s="88"/>
      <c r="E107" s="89"/>
      <c r="F107" s="90"/>
      <c r="G107" s="19">
        <v>0</v>
      </c>
    </row>
    <row r="108" spans="1:7" s="6" customFormat="1" ht="15.75" x14ac:dyDescent="0.25">
      <c r="A108" s="322"/>
      <c r="B108" s="323"/>
      <c r="C108" s="323"/>
      <c r="D108" s="88"/>
      <c r="E108" s="89"/>
      <c r="F108" s="90"/>
      <c r="G108" s="19">
        <v>0</v>
      </c>
    </row>
    <row r="109" spans="1:7" s="6" customFormat="1" ht="15.75" x14ac:dyDescent="0.25">
      <c r="A109" s="322"/>
      <c r="B109" s="323"/>
      <c r="C109" s="323"/>
      <c r="D109" s="88"/>
      <c r="E109" s="89"/>
      <c r="F109" s="90"/>
      <c r="G109" s="19">
        <v>0</v>
      </c>
    </row>
    <row r="110" spans="1:7" s="6" customFormat="1" ht="15.75" x14ac:dyDescent="0.25">
      <c r="A110" s="322"/>
      <c r="B110" s="323"/>
      <c r="C110" s="323"/>
      <c r="D110" s="88"/>
      <c r="E110" s="89"/>
      <c r="F110" s="90"/>
      <c r="G110" s="19">
        <v>0</v>
      </c>
    </row>
    <row r="111" spans="1:7" s="6" customFormat="1" ht="16.5" thickBot="1" x14ac:dyDescent="0.3">
      <c r="A111" s="324"/>
      <c r="B111" s="325"/>
      <c r="C111" s="325"/>
      <c r="D111" s="88"/>
      <c r="E111" s="89"/>
      <c r="F111" s="90"/>
      <c r="G111" s="18">
        <v>0</v>
      </c>
    </row>
  </sheetData>
  <sheetProtection algorithmName="SHA-512" hashValue="aOPA+G4mei/vWUCVQFAGcP7JK/foPWyHsrdIP2w1b0Qy4sCA7AZS4qZt8xdLuU2j/tVLOkRTh68GaLmtQUOcLA==" saltValue="H0z7/WQ2+6MYK1WSV5PYfg==" spinCount="100000" sheet="1" objects="1" scenarios="1" selectLockedCells="1"/>
  <mergeCells count="107">
    <mergeCell ref="A12:C12"/>
    <mergeCell ref="A13:C13"/>
    <mergeCell ref="A14:C14"/>
    <mergeCell ref="A15:C15"/>
    <mergeCell ref="A16:C16"/>
    <mergeCell ref="A17:C17"/>
    <mergeCell ref="B1:G5"/>
    <mergeCell ref="A9:G9"/>
    <mergeCell ref="A10:C10"/>
    <mergeCell ref="A11:C11"/>
    <mergeCell ref="A7:F7"/>
    <mergeCell ref="A8:F8"/>
    <mergeCell ref="A6:F6"/>
    <mergeCell ref="A24:C24"/>
    <mergeCell ref="A25:C25"/>
    <mergeCell ref="A26:C26"/>
    <mergeCell ref="A27:C27"/>
    <mergeCell ref="A28:C28"/>
    <mergeCell ref="A29:C29"/>
    <mergeCell ref="A18:C18"/>
    <mergeCell ref="A19:C19"/>
    <mergeCell ref="A20:C20"/>
    <mergeCell ref="A21:C21"/>
    <mergeCell ref="A22:C22"/>
    <mergeCell ref="A23:C23"/>
    <mergeCell ref="A36:C36"/>
    <mergeCell ref="A37:C37"/>
    <mergeCell ref="A38:C38"/>
    <mergeCell ref="A39:C39"/>
    <mergeCell ref="A40:C40"/>
    <mergeCell ref="A41:C41"/>
    <mergeCell ref="A30:C30"/>
    <mergeCell ref="A31:C31"/>
    <mergeCell ref="A32:C32"/>
    <mergeCell ref="A33:C33"/>
    <mergeCell ref="A34:C34"/>
    <mergeCell ref="A35:C35"/>
    <mergeCell ref="A48:C48"/>
    <mergeCell ref="A49:C49"/>
    <mergeCell ref="A50:C50"/>
    <mergeCell ref="A51:C51"/>
    <mergeCell ref="A52:C52"/>
    <mergeCell ref="A53:C53"/>
    <mergeCell ref="A42:C42"/>
    <mergeCell ref="A43:C43"/>
    <mergeCell ref="A44:C44"/>
    <mergeCell ref="A45:C45"/>
    <mergeCell ref="A46:C46"/>
    <mergeCell ref="A47:C47"/>
    <mergeCell ref="A60:C60"/>
    <mergeCell ref="A61:C61"/>
    <mergeCell ref="A62:C62"/>
    <mergeCell ref="A63:C63"/>
    <mergeCell ref="A64:C64"/>
    <mergeCell ref="A65:C65"/>
    <mergeCell ref="A54:C54"/>
    <mergeCell ref="A55:C55"/>
    <mergeCell ref="A56:C56"/>
    <mergeCell ref="A57:C57"/>
    <mergeCell ref="A58:C58"/>
    <mergeCell ref="A59:C59"/>
    <mergeCell ref="A72:C72"/>
    <mergeCell ref="A73:C73"/>
    <mergeCell ref="A74:C74"/>
    <mergeCell ref="A75:C75"/>
    <mergeCell ref="A76:C76"/>
    <mergeCell ref="A77:C77"/>
    <mergeCell ref="A66:C66"/>
    <mergeCell ref="A67:C67"/>
    <mergeCell ref="A68:C68"/>
    <mergeCell ref="A69:C69"/>
    <mergeCell ref="A70:C70"/>
    <mergeCell ref="A71:C71"/>
    <mergeCell ref="A84:C84"/>
    <mergeCell ref="A85:C85"/>
    <mergeCell ref="A86:C86"/>
    <mergeCell ref="A87:C87"/>
    <mergeCell ref="A88:C88"/>
    <mergeCell ref="A89:C89"/>
    <mergeCell ref="A78:C78"/>
    <mergeCell ref="A79:C79"/>
    <mergeCell ref="A80:C80"/>
    <mergeCell ref="A81:C81"/>
    <mergeCell ref="A82:C82"/>
    <mergeCell ref="A83:C83"/>
    <mergeCell ref="A96:C96"/>
    <mergeCell ref="A97:C97"/>
    <mergeCell ref="A98:C98"/>
    <mergeCell ref="A99:C99"/>
    <mergeCell ref="A100:C100"/>
    <mergeCell ref="A101:C101"/>
    <mergeCell ref="A90:C90"/>
    <mergeCell ref="A91:C91"/>
    <mergeCell ref="A92:C92"/>
    <mergeCell ref="A93:C93"/>
    <mergeCell ref="A94:C94"/>
    <mergeCell ref="A95:C95"/>
    <mergeCell ref="A108:C108"/>
    <mergeCell ref="A109:C109"/>
    <mergeCell ref="A110:C110"/>
    <mergeCell ref="A111:C111"/>
    <mergeCell ref="A102:C102"/>
    <mergeCell ref="A103:C103"/>
    <mergeCell ref="A104:C104"/>
    <mergeCell ref="A105:C105"/>
    <mergeCell ref="A106:C106"/>
    <mergeCell ref="A107:C107"/>
  </mergeCells>
  <dataValidations count="1">
    <dataValidation type="list" allowBlank="1" showInputMessage="1" showErrorMessage="1" sqref="D11:D111" xr:uid="{34B86989-9140-4296-A3C1-00A065575D59}">
      <formula1>"Water, Sewer, Trash"</formula1>
    </dataValidation>
  </dataValidations>
  <pageMargins left="0.5" right="0.5" top="0.75" bottom="0.75" header="0.3" footer="0.3"/>
  <pageSetup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6F07-A08D-4947-8D85-BB52940708A5}">
  <dimension ref="A1:E40"/>
  <sheetViews>
    <sheetView zoomScale="98" zoomScaleNormal="98" zoomScaleSheetLayoutView="89" workbookViewId="0">
      <selection activeCell="D15" sqref="D15"/>
    </sheetView>
  </sheetViews>
  <sheetFormatPr defaultColWidth="9.140625" defaultRowHeight="15" x14ac:dyDescent="0.25"/>
  <cols>
    <col min="1" max="1" width="12.140625" customWidth="1"/>
    <col min="2" max="2" width="18.42578125" customWidth="1"/>
    <col min="3" max="3" width="52.7109375" customWidth="1"/>
    <col min="4" max="4" width="31.5703125" customWidth="1"/>
    <col min="7" max="7" width="6" customWidth="1"/>
    <col min="8" max="9" width="15.7109375" customWidth="1"/>
    <col min="11" max="11" width="13.5703125" customWidth="1"/>
  </cols>
  <sheetData>
    <row r="1" spans="1:5" ht="15.75" customHeight="1" x14ac:dyDescent="0.25">
      <c r="A1" s="349"/>
      <c r="B1" s="350"/>
      <c r="C1" s="243" t="s">
        <v>194</v>
      </c>
      <c r="D1" s="244"/>
    </row>
    <row r="2" spans="1:5" ht="15" customHeight="1" x14ac:dyDescent="0.25">
      <c r="A2" s="351"/>
      <c r="B2" s="352"/>
      <c r="C2" s="245"/>
      <c r="D2" s="246"/>
    </row>
    <row r="3" spans="1:5" ht="15" customHeight="1" x14ac:dyDescent="0.25">
      <c r="A3" s="351"/>
      <c r="B3" s="352"/>
      <c r="C3" s="245"/>
      <c r="D3" s="246"/>
    </row>
    <row r="4" spans="1:5" ht="15" customHeight="1" x14ac:dyDescent="0.25">
      <c r="A4" s="351"/>
      <c r="B4" s="352"/>
      <c r="C4" s="245"/>
      <c r="D4" s="246"/>
    </row>
    <row r="5" spans="1:5" ht="15" customHeight="1" x14ac:dyDescent="0.25">
      <c r="A5" s="351"/>
      <c r="B5" s="352"/>
      <c r="C5" s="245"/>
      <c r="D5" s="246"/>
    </row>
    <row r="6" spans="1:5" ht="16.5" customHeight="1" thickBot="1" x14ac:dyDescent="0.3">
      <c r="A6" s="335"/>
      <c r="B6" s="336"/>
      <c r="C6" s="336"/>
      <c r="D6" s="130"/>
    </row>
    <row r="7" spans="1:5" ht="38.25" customHeight="1" thickBot="1" x14ac:dyDescent="0.3">
      <c r="A7" s="341" t="s">
        <v>195</v>
      </c>
      <c r="B7" s="342"/>
      <c r="C7" s="342"/>
      <c r="D7" s="343"/>
    </row>
    <row r="8" spans="1:5" ht="24" customHeight="1" x14ac:dyDescent="0.25">
      <c r="A8" s="337" t="s">
        <v>79</v>
      </c>
      <c r="B8" s="338"/>
      <c r="C8" s="338"/>
      <c r="D8" s="339"/>
    </row>
    <row r="9" spans="1:5" s="6" customFormat="1" ht="41.1" customHeight="1" x14ac:dyDescent="0.25">
      <c r="A9" s="344" t="s">
        <v>175</v>
      </c>
      <c r="B9" s="340"/>
      <c r="C9" s="340"/>
      <c r="D9" s="131">
        <f>'4 - Water, Sewer, Trash'!G6</f>
        <v>0</v>
      </c>
    </row>
    <row r="10" spans="1:5" s="6" customFormat="1" ht="41.1" customHeight="1" x14ac:dyDescent="0.25">
      <c r="A10" s="344" t="s">
        <v>176</v>
      </c>
      <c r="B10" s="340"/>
      <c r="C10" s="340"/>
      <c r="D10" s="131">
        <f>'4 - Water, Sewer, Trash'!G7</f>
        <v>0</v>
      </c>
    </row>
    <row r="11" spans="1:5" s="6" customFormat="1" ht="41.1" customHeight="1" thickBot="1" x14ac:dyDescent="0.3">
      <c r="A11" s="347" t="s">
        <v>177</v>
      </c>
      <c r="B11" s="348"/>
      <c r="C11" s="348"/>
      <c r="D11" s="131">
        <f>'4 - Water, Sewer, Trash'!G8</f>
        <v>0</v>
      </c>
    </row>
    <row r="12" spans="1:5" ht="24.75" customHeight="1" x14ac:dyDescent="0.25">
      <c r="A12" s="337" t="s">
        <v>128</v>
      </c>
      <c r="B12" s="338"/>
      <c r="C12" s="338"/>
      <c r="D12" s="339"/>
    </row>
    <row r="13" spans="1:5" ht="41.1" customHeight="1" x14ac:dyDescent="0.25">
      <c r="A13" s="344" t="s">
        <v>178</v>
      </c>
      <c r="B13" s="340"/>
      <c r="C13" s="340"/>
      <c r="D13" s="132">
        <f>'3 - Common Areas'!E6</f>
        <v>0.2</v>
      </c>
    </row>
    <row r="14" spans="1:5" ht="41.1" customHeight="1" thickBot="1" x14ac:dyDescent="0.3">
      <c r="A14" s="345" t="s">
        <v>179</v>
      </c>
      <c r="B14" s="346"/>
      <c r="C14" s="346"/>
      <c r="D14" s="133">
        <f>SUM('2 - Unit Info'!H9:H600)</f>
        <v>0</v>
      </c>
    </row>
    <row r="15" spans="1:5" ht="17.100000000000001" customHeight="1" thickBot="1" x14ac:dyDescent="0.3">
      <c r="A15" s="59"/>
      <c r="B15" s="59"/>
      <c r="C15" s="59"/>
      <c r="D15" s="134"/>
    </row>
    <row r="16" spans="1:5" ht="24" customHeight="1" x14ac:dyDescent="0.25">
      <c r="A16" s="337" t="s">
        <v>78</v>
      </c>
      <c r="B16" s="338"/>
      <c r="C16" s="338"/>
      <c r="D16" s="339"/>
      <c r="E16" s="39"/>
    </row>
    <row r="17" spans="1:4" ht="36" customHeight="1" x14ac:dyDescent="0.25">
      <c r="A17" s="135" t="s">
        <v>70</v>
      </c>
      <c r="B17" s="340" t="s">
        <v>14</v>
      </c>
      <c r="C17" s="340"/>
      <c r="D17" s="136">
        <f>D9</f>
        <v>0</v>
      </c>
    </row>
    <row r="18" spans="1:4" ht="36" customHeight="1" x14ac:dyDescent="0.25">
      <c r="A18" s="135" t="s">
        <v>73</v>
      </c>
      <c r="B18" s="340" t="s">
        <v>81</v>
      </c>
      <c r="C18" s="340"/>
      <c r="D18" s="136">
        <f>D17-(D17*D13)</f>
        <v>0</v>
      </c>
    </row>
    <row r="19" spans="1:4" ht="36" customHeight="1" x14ac:dyDescent="0.25">
      <c r="A19" s="135" t="s">
        <v>71</v>
      </c>
      <c r="B19" s="340" t="s">
        <v>91</v>
      </c>
      <c r="C19" s="340"/>
      <c r="D19" s="136">
        <f>D18/12</f>
        <v>0</v>
      </c>
    </row>
    <row r="20" spans="1:4" ht="36" customHeight="1" thickBot="1" x14ac:dyDescent="0.3">
      <c r="A20" s="135" t="s">
        <v>72</v>
      </c>
      <c r="B20" s="340" t="s">
        <v>90</v>
      </c>
      <c r="C20" s="340"/>
      <c r="D20" s="136" t="e">
        <f>D19/D14</f>
        <v>#DIV/0!</v>
      </c>
    </row>
    <row r="21" spans="1:4" ht="24" customHeight="1" x14ac:dyDescent="0.25">
      <c r="A21" s="337" t="s">
        <v>80</v>
      </c>
      <c r="B21" s="338"/>
      <c r="C21" s="338"/>
      <c r="D21" s="339"/>
    </row>
    <row r="22" spans="1:4" ht="36" customHeight="1" x14ac:dyDescent="0.25">
      <c r="A22" s="135" t="s">
        <v>70</v>
      </c>
      <c r="B22" s="340" t="s">
        <v>15</v>
      </c>
      <c r="C22" s="340"/>
      <c r="D22" s="136">
        <f>D10</f>
        <v>0</v>
      </c>
    </row>
    <row r="23" spans="1:4" ht="36" customHeight="1" x14ac:dyDescent="0.25">
      <c r="A23" s="135" t="s">
        <v>73</v>
      </c>
      <c r="B23" s="340" t="s">
        <v>82</v>
      </c>
      <c r="C23" s="340"/>
      <c r="D23" s="136">
        <f>D22-(D22*D13)</f>
        <v>0</v>
      </c>
    </row>
    <row r="24" spans="1:4" ht="36" customHeight="1" x14ac:dyDescent="0.25">
      <c r="A24" s="135" t="s">
        <v>71</v>
      </c>
      <c r="B24" s="340" t="s">
        <v>89</v>
      </c>
      <c r="C24" s="340"/>
      <c r="D24" s="136">
        <f>D23/12</f>
        <v>0</v>
      </c>
    </row>
    <row r="25" spans="1:4" ht="36" customHeight="1" thickBot="1" x14ac:dyDescent="0.3">
      <c r="A25" s="135" t="s">
        <v>72</v>
      </c>
      <c r="B25" s="340" t="s">
        <v>88</v>
      </c>
      <c r="C25" s="340"/>
      <c r="D25" s="136" t="e">
        <f>D24/D14</f>
        <v>#DIV/0!</v>
      </c>
    </row>
    <row r="26" spans="1:4" ht="24" customHeight="1" x14ac:dyDescent="0.25">
      <c r="A26" s="337" t="s">
        <v>83</v>
      </c>
      <c r="B26" s="338"/>
      <c r="C26" s="338"/>
      <c r="D26" s="339"/>
    </row>
    <row r="27" spans="1:4" ht="36" customHeight="1" x14ac:dyDescent="0.25">
      <c r="A27" s="135" t="s">
        <v>70</v>
      </c>
      <c r="B27" s="340" t="s">
        <v>84</v>
      </c>
      <c r="C27" s="340"/>
      <c r="D27" s="136">
        <f>D11</f>
        <v>0</v>
      </c>
    </row>
    <row r="28" spans="1:4" ht="36" customHeight="1" x14ac:dyDescent="0.25">
      <c r="A28" s="135" t="s">
        <v>73</v>
      </c>
      <c r="B28" s="340" t="s">
        <v>85</v>
      </c>
      <c r="C28" s="340"/>
      <c r="D28" s="136">
        <f>D27-(D27*D13)</f>
        <v>0</v>
      </c>
    </row>
    <row r="29" spans="1:4" ht="36" customHeight="1" x14ac:dyDescent="0.25">
      <c r="A29" s="135" t="s">
        <v>71</v>
      </c>
      <c r="B29" s="340" t="s">
        <v>87</v>
      </c>
      <c r="C29" s="340"/>
      <c r="D29" s="136">
        <f>D28/12</f>
        <v>0</v>
      </c>
    </row>
    <row r="30" spans="1:4" ht="36" customHeight="1" thickBot="1" x14ac:dyDescent="0.3">
      <c r="A30" s="166" t="s">
        <v>72</v>
      </c>
      <c r="B30" s="346" t="s">
        <v>86</v>
      </c>
      <c r="C30" s="346"/>
      <c r="D30" s="194" t="e">
        <f>D29/D14</f>
        <v>#DIV/0!</v>
      </c>
    </row>
    <row r="31" spans="1:4" ht="24" customHeight="1" x14ac:dyDescent="0.25"/>
    <row r="32" spans="1:4" ht="36" customHeight="1" x14ac:dyDescent="0.25"/>
    <row r="33" ht="36" customHeight="1" x14ac:dyDescent="0.25"/>
    <row r="34" ht="36" customHeight="1" x14ac:dyDescent="0.25"/>
    <row r="35" ht="36" customHeight="1" x14ac:dyDescent="0.25"/>
    <row r="36" ht="24" customHeight="1" x14ac:dyDescent="0.25"/>
    <row r="37" ht="36" customHeight="1" x14ac:dyDescent="0.25"/>
    <row r="38" ht="36" customHeight="1" x14ac:dyDescent="0.25"/>
    <row r="39" ht="36" customHeight="1" x14ac:dyDescent="0.25"/>
    <row r="40" ht="36" customHeight="1" x14ac:dyDescent="0.25"/>
  </sheetData>
  <sheetProtection algorithmName="SHA-512" hashValue="TfAYsNGKP+Yv0Od+e7n3uuAyeSJcCdvUUbAg3Olz+quLHnGM3K172zrgYN1UcnO07dURgfWUkpilmNQnPOvTng==" saltValue="nPh6a3/nMBcj3YPuZvF2EA==" spinCount="100000" sheet="1" objects="1" scenarios="1" selectLockedCells="1" selectUnlockedCells="1"/>
  <mergeCells count="30">
    <mergeCell ref="A26:D26"/>
    <mergeCell ref="B27:C27"/>
    <mergeCell ref="B28:C28"/>
    <mergeCell ref="B29:C29"/>
    <mergeCell ref="B30:C30"/>
    <mergeCell ref="A1:B1"/>
    <mergeCell ref="C1:D5"/>
    <mergeCell ref="A2:B2"/>
    <mergeCell ref="A3:B3"/>
    <mergeCell ref="A4:B4"/>
    <mergeCell ref="A5:B5"/>
    <mergeCell ref="B20:C20"/>
    <mergeCell ref="B17:C17"/>
    <mergeCell ref="B18:C18"/>
    <mergeCell ref="A6:C6"/>
    <mergeCell ref="A7:D7"/>
    <mergeCell ref="A9:C9"/>
    <mergeCell ref="A10:C10"/>
    <mergeCell ref="A8:D8"/>
    <mergeCell ref="A12:D12"/>
    <mergeCell ref="B19:C19"/>
    <mergeCell ref="A13:C13"/>
    <mergeCell ref="A14:C14"/>
    <mergeCell ref="A16:D16"/>
    <mergeCell ref="A11:C11"/>
    <mergeCell ref="A21:D21"/>
    <mergeCell ref="B22:C22"/>
    <mergeCell ref="B23:C23"/>
    <mergeCell ref="B24:C24"/>
    <mergeCell ref="B25:C25"/>
  </mergeCells>
  <pageMargins left="0.5" right="0.5" top="0.75" bottom="0.75" header="0.3" footer="0.3"/>
  <pageSetup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3436-73B0-4F24-9A2C-09B429ACA895}">
  <dimension ref="A1:R600"/>
  <sheetViews>
    <sheetView zoomScaleNormal="100" zoomScaleSheetLayoutView="74" workbookViewId="0">
      <pane xSplit="1" ySplit="8" topLeftCell="B9" activePane="bottomRight" state="frozen"/>
      <selection pane="topRight" activeCell="B1" sqref="B1"/>
      <selection pane="bottomLeft" activeCell="A9" sqref="A9"/>
      <selection pane="bottomRight" activeCell="D602" sqref="D602"/>
    </sheetView>
  </sheetViews>
  <sheetFormatPr defaultColWidth="9.140625" defaultRowHeight="15" x14ac:dyDescent="0.25"/>
  <cols>
    <col min="1" max="1" width="15.7109375" style="3" customWidth="1"/>
    <col min="2" max="3" width="15.7109375" style="1" customWidth="1"/>
    <col min="4" max="4" width="14" style="1" customWidth="1"/>
    <col min="5" max="5" width="20.85546875" style="1" customWidth="1"/>
    <col min="6" max="6" width="15.7109375" style="1" customWidth="1"/>
    <col min="7" max="10" width="45.7109375" style="1" customWidth="1"/>
    <col min="11" max="15" width="43.42578125" style="1" customWidth="1"/>
    <col min="17" max="18" width="36.85546875" style="1" customWidth="1"/>
    <col min="19" max="16384" width="9.140625" style="1"/>
  </cols>
  <sheetData>
    <row r="1" spans="1:18" s="2" customFormat="1" ht="15.75" customHeight="1" x14ac:dyDescent="0.25">
      <c r="A1" s="8"/>
      <c r="B1" s="243" t="s">
        <v>196</v>
      </c>
      <c r="C1" s="243"/>
      <c r="D1" s="243"/>
      <c r="E1" s="243"/>
      <c r="F1" s="243"/>
      <c r="G1" s="243"/>
      <c r="H1" s="243"/>
      <c r="I1" s="243"/>
      <c r="J1" s="244"/>
    </row>
    <row r="2" spans="1:18" s="2" customFormat="1" ht="15" customHeight="1" x14ac:dyDescent="0.25">
      <c r="A2" s="9"/>
      <c r="B2" s="245"/>
      <c r="C2" s="245"/>
      <c r="D2" s="245"/>
      <c r="E2" s="245"/>
      <c r="F2" s="245"/>
      <c r="G2" s="245"/>
      <c r="H2" s="245"/>
      <c r="I2" s="245"/>
      <c r="J2" s="246"/>
    </row>
    <row r="3" spans="1:18" s="2" customFormat="1" ht="15" customHeight="1" x14ac:dyDescent="0.25">
      <c r="A3" s="9"/>
      <c r="B3" s="245"/>
      <c r="C3" s="245"/>
      <c r="D3" s="245"/>
      <c r="E3" s="245"/>
      <c r="F3" s="245"/>
      <c r="G3" s="245"/>
      <c r="H3" s="245"/>
      <c r="I3" s="245"/>
      <c r="J3" s="246"/>
    </row>
    <row r="4" spans="1:18" s="2" customFormat="1" ht="15" customHeight="1" x14ac:dyDescent="0.25">
      <c r="A4" s="9"/>
      <c r="B4" s="245"/>
      <c r="C4" s="245"/>
      <c r="D4" s="245"/>
      <c r="E4" s="245"/>
      <c r="F4" s="245"/>
      <c r="G4" s="245"/>
      <c r="H4" s="245"/>
      <c r="I4" s="245"/>
      <c r="J4" s="246"/>
    </row>
    <row r="5" spans="1:18" s="2" customFormat="1" ht="15.75" customHeight="1" thickBot="1" x14ac:dyDescent="0.3">
      <c r="A5" s="11"/>
      <c r="B5" s="353"/>
      <c r="C5" s="353"/>
      <c r="D5" s="353"/>
      <c r="E5" s="353"/>
      <c r="F5" s="353"/>
      <c r="G5" s="353"/>
      <c r="H5" s="353"/>
      <c r="I5" s="353"/>
      <c r="J5" s="354"/>
    </row>
    <row r="6" spans="1:18" ht="32.25" customHeight="1" thickBot="1" x14ac:dyDescent="0.3">
      <c r="A6" s="355" t="s">
        <v>197</v>
      </c>
      <c r="B6" s="356"/>
      <c r="C6" s="356"/>
      <c r="D6" s="356"/>
      <c r="E6" s="356"/>
      <c r="F6" s="356"/>
      <c r="G6" s="356"/>
      <c r="H6" s="356"/>
      <c r="I6" s="356"/>
      <c r="J6" s="357"/>
    </row>
    <row r="7" spans="1:18" ht="47.25" x14ac:dyDescent="0.25">
      <c r="A7" s="125" t="s">
        <v>12</v>
      </c>
      <c r="B7" s="126" t="s">
        <v>11</v>
      </c>
      <c r="C7" s="126" t="s">
        <v>13</v>
      </c>
      <c r="D7" s="126" t="s">
        <v>22</v>
      </c>
      <c r="E7" s="126" t="s">
        <v>23</v>
      </c>
      <c r="F7" s="126" t="s">
        <v>0</v>
      </c>
      <c r="G7" s="126" t="s">
        <v>14</v>
      </c>
      <c r="H7" s="126" t="s">
        <v>198</v>
      </c>
      <c r="I7" s="126" t="s">
        <v>77</v>
      </c>
      <c r="J7" s="126" t="s">
        <v>15</v>
      </c>
      <c r="K7" s="126" t="s">
        <v>199</v>
      </c>
      <c r="L7" s="126" t="s">
        <v>92</v>
      </c>
      <c r="M7" s="126" t="s">
        <v>84</v>
      </c>
      <c r="N7" s="126" t="s">
        <v>200</v>
      </c>
      <c r="O7" s="127" t="s">
        <v>93</v>
      </c>
      <c r="Q7" s="125" t="s">
        <v>157</v>
      </c>
      <c r="R7" s="127" t="s">
        <v>158</v>
      </c>
    </row>
    <row r="8" spans="1:18" ht="15.75" x14ac:dyDescent="0.25">
      <c r="A8" s="153" t="s">
        <v>9</v>
      </c>
      <c r="B8" s="154">
        <v>2</v>
      </c>
      <c r="C8" s="154" t="s">
        <v>59</v>
      </c>
      <c r="D8" s="154">
        <f>IF('2 - Unit Info'!H8&lt;&gt;"",'2 - Unit Info'!H8,"")</f>
        <v>4</v>
      </c>
      <c r="E8" s="155" t="str">
        <f>IF('2 - Unit Info'!J8&lt;&gt;"",'2 - Unit Info'!J8,"")</f>
        <v>2 BR, Section A</v>
      </c>
      <c r="F8" s="156">
        <v>42217</v>
      </c>
      <c r="G8" s="157" t="s">
        <v>160</v>
      </c>
      <c r="H8" s="158">
        <v>80</v>
      </c>
      <c r="I8" s="158">
        <f>IF(LEN(F8)=0,"",IF(F8&lt;DATE(2024,3,1),IF(G8="Paid by tenant to landlord/third party (RUBS)",_xlfn.XLOOKUP(E8,'Calculation Chart - SCC'!$A$3:$A$23,'Calculation Chart - SCC'!$B$3:$B$23),"N/A based on utility billing method"),"N/A move-in date after 3/1/2024"))</f>
        <v>79</v>
      </c>
      <c r="J8" s="158" t="str">
        <f>IF('2 - Unit Info'!T8 &lt;&gt;"", '2 - Unit Info'!T8, "")</f>
        <v>Included in Rent</v>
      </c>
      <c r="K8" s="158" t="str">
        <f>IF(LEN(F8)=0,"",IF(F8&lt;DATE(2024,3,1),IF(J8="Paid by tenant to landlord/third party (RUBS)", '5 - Utilities Total'!$D$25*'6 - Per Unit Calculation'!D8,"N/A based on utility billing method"),"N/A move-in date after 3/1/2024"))</f>
        <v>N/A based on utility billing method</v>
      </c>
      <c r="L8" s="158" t="str">
        <f>IF(LEN(F8)=0,"",IF(F8&lt;DATE(2024,3,1),IF(J8="Paid by tenant to landlord/third party (RUBS)",_xlfn.XLOOKUP(E8,'Calculation Chart - SCC'!$D$3:$D$23,'Calculation Chart - SCC'!$E$3:$E$23),"N/A based on utility billing method"),"N/A move-in date after 3/1/2024"))</f>
        <v>N/A based on utility billing method</v>
      </c>
      <c r="M8" s="158" t="str">
        <f>IF('2 - Unit Info'!U8 &lt;&gt;"", '2 - Unit Info'!U8, "")</f>
        <v>Included in Rent</v>
      </c>
      <c r="N8" s="158" t="str">
        <f>IF(LEN(F8)=0,"",IF(F8&lt;DATE(2024,3,1),IF(M8="Paid by tenant to landlord/third party (RUBS)", '5 - Utilities Total'!$D$30*'6 - Per Unit Calculation'!D8,"N/A based on utility billing method"),"N/A move-in date after 3/1/2024"))</f>
        <v>N/A based on utility billing method</v>
      </c>
      <c r="O8" s="181" t="str">
        <f>IF(LEN(F8)=0,"",IF(F8&lt;DATE(2024,3,1),IF(M8="Paid by tenant to landlord/third party (RUBS)",_xlfn.XLOOKUP(E8,'Calculation Chart - SCC'!$G$3:$G$23,'Calculation Chart - SCC'!$H$3:$H$23),"N/A based on utility billing method"),"N/A move-in date after 3/1/2024"))</f>
        <v>N/A based on utility billing method</v>
      </c>
      <c r="Q8" s="183">
        <f>IF(LEN(F8)=0,"",IF(F8&lt;DATE(2024,3,1),IF(SUM(H8,K8,N8)=0,"N/A based on utility billing method",SUM(H8,K8,N8)),"N/A move-in date after 3/1/2024"))</f>
        <v>80</v>
      </c>
      <c r="R8" s="112">
        <f>IF(LEN(F8)=0,"",IF(F8&lt;DATE(2024,3,1), IF(SUM(I8,L8,O8)=0, "N/A based on utility billing method", SUM(I8,L8,O8)), "N/A move-in date after 3/1/2024"))</f>
        <v>79</v>
      </c>
    </row>
    <row r="9" spans="1:18" ht="15.75" customHeight="1" x14ac:dyDescent="0.25">
      <c r="A9" s="159" t="str">
        <f>IF('2 - Unit Info'!A9&lt;&gt;"",'2 - Unit Info'!A9,"")</f>
        <v/>
      </c>
      <c r="B9" s="160" t="str">
        <f>IF('2 - Unit Info'!E9&lt;&gt;"",'2 - Unit Info'!E9,"")</f>
        <v/>
      </c>
      <c r="C9" s="160" t="str">
        <f>IF('2 - Unit Info'!K9&lt;&gt;"",'2 - Unit Info'!K9,"")</f>
        <v/>
      </c>
      <c r="D9" s="160" t="str">
        <f>IF('2 - Unit Info'!H9&lt;&gt;"",'2 - Unit Info'!H9,"")</f>
        <v/>
      </c>
      <c r="E9" s="161" t="str">
        <f>IF('2 - Unit Info'!J9&lt;&gt;"",'2 - Unit Info'!J9,"")</f>
        <v/>
      </c>
      <c r="F9" s="162" t="str">
        <f>IF('2 - Unit Info'!L9 &lt;&gt;"", '2 - Unit Info'!L9, "")</f>
        <v/>
      </c>
      <c r="G9" s="163" t="str">
        <f>IF('2 - Unit Info'!S9 &lt;&gt;"", '2 - Unit Info'!S9, "")</f>
        <v/>
      </c>
      <c r="H9" s="164" t="str">
        <f>IF(LEN(F9)=0,"",IF(F9&lt;DATE(2024,3,1),IF(G9="Paid by tenant to landlord/third party (RUBS)", '5 - Utilities Total'!$D$20*'6 - Per Unit Calculation'!D9,"N/A based on utility billing method"),"N/A move-in date after 3/1/2024"))</f>
        <v/>
      </c>
      <c r="I9" s="164" t="str">
        <f>IF(LEN(F9)=0,"",IF(F9&lt;DATE(2024,3,1),IF(G9="Paid by tenant to landlord/third party (RUBS)", INDEX('Calculation Chart - SCC'!$B$3:$B$23, MATCH(E9,'Calculation Chart - SCC'!$A$3:$A$23, 0)),"N/A based on utility billing method"),"N/A move-in date after 3/1/2024"))</f>
        <v/>
      </c>
      <c r="J9" s="165" t="str">
        <f>IF('2 - Unit Info'!T9 &lt;&gt;"", '2 - Unit Info'!T9, "")</f>
        <v/>
      </c>
      <c r="K9" s="164" t="str">
        <f>IF(LEN(F9)=0,"",IF(F9&lt;DATE(2024,3,1),IF(J9="Paid by tenant to landlord/third party (RUBS)", '5 - Utilities Total'!$D$25*'6 - Per Unit Calculation'!D9,"N/A based on utility billing method"),"N/A move-in date after 3/1/2024"))</f>
        <v/>
      </c>
      <c r="L9" s="164" t="str">
        <f>IF(LEN(F9)=0,"",IF(F9&lt;DATE(2024,3,1),IF(J9="Paid by tenant to landlord/third party (RUBS)",INDEX('Calculation Chart - SCC'!$E$3:$E$23, MATCH(E9,'Calculation Chart - SCC'!$D$3:$D$23, 0)),"N/A based on utility billing method"),"N/A move-in date after 3/1/2024"))</f>
        <v/>
      </c>
      <c r="M9" s="165" t="str">
        <f>IF('2 - Unit Info'!U9 &lt;&gt;"", '2 - Unit Info'!U9, "")</f>
        <v/>
      </c>
      <c r="N9" s="164" t="str">
        <f>IF(LEN(F9)=0,"",IF(F9&lt;DATE(2024,3,1),IF(M9="Paid by tenant to landlord/third party (RUBS)", '5 - Utilities Total'!$D$30*'6 - Per Unit Calculation'!D9,"N/A based on utility billing method"),"N/A move-in date after 3/1/2024"))</f>
        <v/>
      </c>
      <c r="O9" s="182" t="str">
        <f>IF(LEN(F9)=0,"",IF(F9&lt;DATE(2024,3,1),IF(M9="Paid by tenant to landlord/third party (RUBS)",INDEX('Calculation Chart - SCC'!$H$3:$H$23, MATCH(E9,'Calculation Chart - SCC'!$G$3:$G$23, 0)),"N/A based on utility billing method"),"N/A move-in date after 3/1/2024"))</f>
        <v/>
      </c>
      <c r="Q9" s="184" t="str">
        <f>IF(LEN(F9)=0,"",IF(F9&lt;DATE(2024,3,1),IF(SUM(H9,K9,N9)=0,"N/A based on utility billing method",SUM(H9,K9,N9)),"N/A move-in date after 3/1/2024"))</f>
        <v/>
      </c>
      <c r="R9" s="97" t="str">
        <f>IF(LEN(F9)=0,"",IF(F9&lt;DATE(2024,3,1), IF(SUM(I9,L9,O9)=0, "N/A based on utility billing method", SUM(I9,L9,O9)), "N/A move-in date after 3/1/2024"))</f>
        <v/>
      </c>
    </row>
    <row r="10" spans="1:18" ht="15.75" x14ac:dyDescent="0.25">
      <c r="A10" s="159" t="str">
        <f>IF('2 - Unit Info'!A10&lt;&gt;"",'2 - Unit Info'!A10,"")</f>
        <v/>
      </c>
      <c r="B10" s="160" t="str">
        <f>IF('2 - Unit Info'!E10&lt;&gt;"",'2 - Unit Info'!E10,"")</f>
        <v/>
      </c>
      <c r="C10" s="160" t="str">
        <f>IF('2 - Unit Info'!K10&lt;&gt;"",'2 - Unit Info'!K10,"")</f>
        <v/>
      </c>
      <c r="D10" s="160" t="str">
        <f>IF('2 - Unit Info'!H10&lt;&gt;"",'2 - Unit Info'!H10,"")</f>
        <v/>
      </c>
      <c r="E10" s="161" t="str">
        <f>IF('2 - Unit Info'!J10&lt;&gt;"",'2 - Unit Info'!J10,"")</f>
        <v/>
      </c>
      <c r="F10" s="162" t="str">
        <f>IF('2 - Unit Info'!L10 &lt;&gt;"", '2 - Unit Info'!L10, "")</f>
        <v/>
      </c>
      <c r="G10" s="163" t="str">
        <f>IF('2 - Unit Info'!S10 &lt;&gt;"", '2 - Unit Info'!S10, "")</f>
        <v/>
      </c>
      <c r="H10" s="164" t="str">
        <f>IF(LEN(F10)=0,"",IF(F10&lt;DATE(2024,3,1),IF(G10="Paid by tenant to landlord/third party (RUBS)", '5 - Utilities Total'!$D$20*'6 - Per Unit Calculation'!D10,"N/A based on utility billing method"),"N/A move-in date after 3/1/2024"))</f>
        <v/>
      </c>
      <c r="I10" s="164" t="str">
        <f>IF(LEN(F10)=0,"",IF(F10&lt;DATE(2024,3,1),IF(G10="Paid by tenant to landlord/third party (RUBS)", INDEX('Calculation Chart - SCC'!$B$3:$B$23, MATCH(E10,'Calculation Chart - SCC'!$A$3:$A$23, 0)),"N/A based on utility billing method"),"N/A move-in date after 3/1/2024"))</f>
        <v/>
      </c>
      <c r="J10" s="165" t="str">
        <f>IF('2 - Unit Info'!T10 &lt;&gt;"", '2 - Unit Info'!T10, "")</f>
        <v/>
      </c>
      <c r="K10" s="164" t="str">
        <f>IF(LEN(F10)=0,"",IF(F10&lt;DATE(2024,3,1),IF(J10="Paid by tenant to landlord/third party (RUBS)", '5 - Utilities Total'!$D$25*'6 - Per Unit Calculation'!D10,"N/A based on utility billing method"),"N/A move-in date after 3/1/2024"))</f>
        <v/>
      </c>
      <c r="L10" s="164" t="str">
        <f>IF(LEN(F10)=0,"",IF(F10&lt;DATE(2024,3,1),IF(J10="Paid by tenant to landlord/third party (RUBS)",INDEX('Calculation Chart - SCC'!$E$3:$E$23, MATCH(E10,'Calculation Chart - SCC'!$D$3:$D$23, 0)),"N/A based on utility billing method"),"N/A move-in date after 3/1/2024"))</f>
        <v/>
      </c>
      <c r="M10" s="165" t="str">
        <f>IF('2 - Unit Info'!U10 &lt;&gt;"", '2 - Unit Info'!U10, "")</f>
        <v/>
      </c>
      <c r="N10" s="164" t="str">
        <f>IF(LEN(F10)=0,"",IF(F10&lt;DATE(2024,3,1),IF(M10="Paid by tenant to landlord/third party (RUBS)", '5 - Utilities Total'!$D$30*'6 - Per Unit Calculation'!D10,"N/A based on utility billing method"),"N/A move-in date after 3/1/2024"))</f>
        <v/>
      </c>
      <c r="O10" s="182" t="str">
        <f>IF(LEN(F10)=0,"",IF(F10&lt;DATE(2024,3,1),IF(M10="Paid by tenant to landlord/third party (RUBS)",INDEX('Calculation Chart - SCC'!$H$3:$H$23, MATCH(E10,'Calculation Chart - SCC'!$G$3:$G$23, 0)),"N/A based on utility billing method"),"N/A move-in date after 3/1/2024"))</f>
        <v/>
      </c>
      <c r="Q10" s="184" t="str">
        <f t="shared" ref="Q10:Q73" si="0">IF(LEN(F10)=0,"",IF(F10&lt;DATE(2024,3,1),IF(SUM(H10,K10,N10)=0,"N/A based on utility billing method",SUM(H10,K10,N10)),"N/A move-in date after 3/1/2024"))</f>
        <v/>
      </c>
      <c r="R10" s="97" t="str">
        <f t="shared" ref="R10:R73" si="1">IF(LEN(F10)=0,"",IF(F10&lt;DATE(2024,3,1), IF(SUM(I10,L10,O10)=0, "N/A based on utility billing method", SUM(I10,L10,O10)), "N/A move-in date after 3/1/2024"))</f>
        <v/>
      </c>
    </row>
    <row r="11" spans="1:18" ht="15.75" x14ac:dyDescent="0.25">
      <c r="A11" s="159" t="str">
        <f>IF('2 - Unit Info'!A11&lt;&gt;"",'2 - Unit Info'!A11,"")</f>
        <v/>
      </c>
      <c r="B11" s="160" t="str">
        <f>IF('2 - Unit Info'!E11&lt;&gt;"",'2 - Unit Info'!E11,"")</f>
        <v/>
      </c>
      <c r="C11" s="160" t="str">
        <f>IF('2 - Unit Info'!K11&lt;&gt;"",'2 - Unit Info'!K11,"")</f>
        <v/>
      </c>
      <c r="D11" s="160" t="str">
        <f>IF('2 - Unit Info'!H11&lt;&gt;"",'2 - Unit Info'!H11,"")</f>
        <v/>
      </c>
      <c r="E11" s="161" t="str">
        <f>IF('2 - Unit Info'!J11&lt;&gt;"",'2 - Unit Info'!J11,"")</f>
        <v/>
      </c>
      <c r="F11" s="162" t="str">
        <f>IF('2 - Unit Info'!L11 &lt;&gt;"", '2 - Unit Info'!L11, "")</f>
        <v/>
      </c>
      <c r="G11" s="163" t="str">
        <f>IF('2 - Unit Info'!S11 &lt;&gt;"", '2 - Unit Info'!S11, "")</f>
        <v/>
      </c>
      <c r="H11" s="164" t="str">
        <f>IF(LEN(F11)=0,"",IF(F11&lt;DATE(2024,3,1),IF(G11="Paid by tenant to landlord/third party (RUBS)", '5 - Utilities Total'!$D$20*'6 - Per Unit Calculation'!D11,"N/A based on utility billing method"),"N/A move-in date after 3/1/2024"))</f>
        <v/>
      </c>
      <c r="I11" s="164" t="str">
        <f>IF(LEN(F11)=0,"",IF(F11&lt;DATE(2024,3,1),IF(G11="Paid by tenant to landlord/third party (RUBS)", INDEX('Calculation Chart - SCC'!$B$3:$B$23, MATCH(E11,'Calculation Chart - SCC'!$A$3:$A$23, 0)),"N/A based on utility billing method"),"N/A move-in date after 3/1/2024"))</f>
        <v/>
      </c>
      <c r="J11" s="165" t="str">
        <f>IF('2 - Unit Info'!T11 &lt;&gt;"", '2 - Unit Info'!T11, "")</f>
        <v/>
      </c>
      <c r="K11" s="164" t="str">
        <f>IF(LEN(F11)=0,"",IF(F11&lt;DATE(2024,3,1),IF(J11="Paid by tenant to landlord/third party (RUBS)", '5 - Utilities Total'!$D$25*'6 - Per Unit Calculation'!D11,"N/A based on utility billing method"),"N/A move-in date after 3/1/2024"))</f>
        <v/>
      </c>
      <c r="L11" s="164" t="str">
        <f>IF(LEN(F11)=0,"",IF(F11&lt;DATE(2024,3,1),IF(J11="Paid by tenant to landlord/third party (RUBS)",INDEX('Calculation Chart - SCC'!$E$3:$E$23, MATCH(E11,'Calculation Chart - SCC'!$D$3:$D$23, 0)),"N/A based on utility billing method"),"N/A move-in date after 3/1/2024"))</f>
        <v/>
      </c>
      <c r="M11" s="165" t="str">
        <f>IF('2 - Unit Info'!U11 &lt;&gt;"", '2 - Unit Info'!U11, "")</f>
        <v/>
      </c>
      <c r="N11" s="164" t="str">
        <f>IF(LEN(F11)=0,"",IF(F11&lt;DATE(2024,3,1),IF(M11="Paid by tenant to landlord/third party (RUBS)", '5 - Utilities Total'!$D$30*'6 - Per Unit Calculation'!D11,"N/A based on utility billing method"),"N/A move-in date after 3/1/2024"))</f>
        <v/>
      </c>
      <c r="O11" s="182" t="str">
        <f>IF(LEN(F11)=0,"",IF(F11&lt;DATE(2024,3,1),IF(M11="Paid by tenant to landlord/third party (RUBS)",INDEX('Calculation Chart - SCC'!$H$3:$H$23, MATCH(E11,'Calculation Chart - SCC'!$G$3:$G$23, 0)),"N/A based on utility billing method"),"N/A move-in date after 3/1/2024"))</f>
        <v/>
      </c>
      <c r="Q11" s="184" t="str">
        <f t="shared" si="0"/>
        <v/>
      </c>
      <c r="R11" s="97" t="str">
        <f t="shared" si="1"/>
        <v/>
      </c>
    </row>
    <row r="12" spans="1:18" ht="15.75" x14ac:dyDescent="0.25">
      <c r="A12" s="159" t="str">
        <f>IF('2 - Unit Info'!A12&lt;&gt;"",'2 - Unit Info'!A12,"")</f>
        <v/>
      </c>
      <c r="B12" s="160" t="str">
        <f>IF('2 - Unit Info'!E12&lt;&gt;"",'2 - Unit Info'!E12,"")</f>
        <v/>
      </c>
      <c r="C12" s="160" t="str">
        <f>IF('2 - Unit Info'!K12&lt;&gt;"",'2 - Unit Info'!K12,"")</f>
        <v/>
      </c>
      <c r="D12" s="160" t="str">
        <f>IF('2 - Unit Info'!H12&lt;&gt;"",'2 - Unit Info'!H12,"")</f>
        <v/>
      </c>
      <c r="E12" s="161" t="str">
        <f>IF('2 - Unit Info'!J12&lt;&gt;"",'2 - Unit Info'!J12,"")</f>
        <v/>
      </c>
      <c r="F12" s="162" t="str">
        <f>IF('2 - Unit Info'!L12 &lt;&gt;"", '2 - Unit Info'!L12, "")</f>
        <v/>
      </c>
      <c r="G12" s="163" t="str">
        <f>IF('2 - Unit Info'!S12 &lt;&gt;"", '2 - Unit Info'!S12, "")</f>
        <v/>
      </c>
      <c r="H12" s="164" t="str">
        <f>IF(LEN(F12)=0,"",IF(F12&lt;DATE(2024,3,1),IF(G12="Paid by tenant to landlord/third party (RUBS)", '5 - Utilities Total'!$D$20*'6 - Per Unit Calculation'!D12,"N/A based on utility billing method"),"N/A move-in date after 3/1/2024"))</f>
        <v/>
      </c>
      <c r="I12" s="164" t="str">
        <f>IF(LEN(F12)=0,"",IF(F12&lt;DATE(2024,3,1),IF(G12="Paid by tenant to landlord/third party (RUBS)", INDEX('Calculation Chart - SCC'!$B$3:$B$23, MATCH(E12,'Calculation Chart - SCC'!$A$3:$A$23, 0)),"N/A based on utility billing method"),"N/A move-in date after 3/1/2024"))</f>
        <v/>
      </c>
      <c r="J12" s="165" t="str">
        <f>IF('2 - Unit Info'!T12 &lt;&gt;"", '2 - Unit Info'!T12, "")</f>
        <v/>
      </c>
      <c r="K12" s="164" t="str">
        <f>IF(LEN(F12)=0,"",IF(F12&lt;DATE(2024,3,1),IF(J12="Paid by tenant to landlord/third party (RUBS)", '5 - Utilities Total'!$D$25*'6 - Per Unit Calculation'!D12,"N/A based on utility billing method"),"N/A move-in date after 3/1/2024"))</f>
        <v/>
      </c>
      <c r="L12" s="164" t="str">
        <f>IF(LEN(F12)=0,"",IF(F12&lt;DATE(2024,3,1),IF(J12="Paid by tenant to landlord/third party (RUBS)",INDEX('Calculation Chart - SCC'!$E$3:$E$23, MATCH(E12,'Calculation Chart - SCC'!$D$3:$D$23, 0)),"N/A based on utility billing method"),"N/A move-in date after 3/1/2024"))</f>
        <v/>
      </c>
      <c r="M12" s="165" t="str">
        <f>IF('2 - Unit Info'!U12 &lt;&gt;"", '2 - Unit Info'!U12, "")</f>
        <v/>
      </c>
      <c r="N12" s="164" t="str">
        <f>IF(LEN(F12)=0,"",IF(F12&lt;DATE(2024,3,1),IF(M12="Paid by tenant to landlord/third party (RUBS)", '5 - Utilities Total'!$D$30*'6 - Per Unit Calculation'!D12,"N/A based on utility billing method"),"N/A move-in date after 3/1/2024"))</f>
        <v/>
      </c>
      <c r="O12" s="182" t="str">
        <f>IF(LEN(F12)=0,"",IF(F12&lt;DATE(2024,3,1),IF(M12="Paid by tenant to landlord/third party (RUBS)",INDEX('Calculation Chart - SCC'!$H$3:$H$23, MATCH(E12,'Calculation Chart - SCC'!$G$3:$G$23, 0)),"N/A based on utility billing method"),"N/A move-in date after 3/1/2024"))</f>
        <v/>
      </c>
      <c r="Q12" s="184" t="str">
        <f t="shared" si="0"/>
        <v/>
      </c>
      <c r="R12" s="97" t="str">
        <f t="shared" si="1"/>
        <v/>
      </c>
    </row>
    <row r="13" spans="1:18" ht="15.75" x14ac:dyDescent="0.25">
      <c r="A13" s="159" t="str">
        <f>IF('2 - Unit Info'!A13&lt;&gt;"",'2 - Unit Info'!A13,"")</f>
        <v/>
      </c>
      <c r="B13" s="160" t="str">
        <f>IF('2 - Unit Info'!E13&lt;&gt;"",'2 - Unit Info'!E13,"")</f>
        <v/>
      </c>
      <c r="C13" s="160" t="str">
        <f>IF('2 - Unit Info'!K13&lt;&gt;"",'2 - Unit Info'!K13,"")</f>
        <v/>
      </c>
      <c r="D13" s="160" t="str">
        <f>IF('2 - Unit Info'!H13&lt;&gt;"",'2 - Unit Info'!H13,"")</f>
        <v/>
      </c>
      <c r="E13" s="161" t="str">
        <f>IF('2 - Unit Info'!J13&lt;&gt;"",'2 - Unit Info'!J13,"")</f>
        <v/>
      </c>
      <c r="F13" s="162" t="str">
        <f>IF('2 - Unit Info'!L13 &lt;&gt;"", '2 - Unit Info'!L13, "")</f>
        <v/>
      </c>
      <c r="G13" s="163" t="str">
        <f>IF('2 - Unit Info'!S13 &lt;&gt;"", '2 - Unit Info'!S13, "")</f>
        <v/>
      </c>
      <c r="H13" s="164" t="str">
        <f>IF(LEN(F13)=0,"",IF(F13&lt;DATE(2024,3,1),IF(G13="Paid by tenant to landlord/third party (RUBS)", '5 - Utilities Total'!$D$20*'6 - Per Unit Calculation'!D13,"N/A based on utility billing method"),"N/A move-in date after 3/1/2024"))</f>
        <v/>
      </c>
      <c r="I13" s="164" t="str">
        <f>IF(LEN(F13)=0,"",IF(F13&lt;DATE(2024,3,1),IF(G13="Paid by tenant to landlord/third party (RUBS)", INDEX('Calculation Chart - SCC'!$B$3:$B$23, MATCH(E13,'Calculation Chart - SCC'!$A$3:$A$23, 0)),"N/A based on utility billing method"),"N/A move-in date after 3/1/2024"))</f>
        <v/>
      </c>
      <c r="J13" s="165" t="str">
        <f>IF('2 - Unit Info'!T13 &lt;&gt;"", '2 - Unit Info'!T13, "")</f>
        <v/>
      </c>
      <c r="K13" s="164" t="str">
        <f>IF(LEN(F13)=0,"",IF(F13&lt;DATE(2024,3,1),IF(J13="Paid by tenant to landlord/third party (RUBS)", '5 - Utilities Total'!$D$25*'6 - Per Unit Calculation'!D13,"N/A based on utility billing method"),"N/A move-in date after 3/1/2024"))</f>
        <v/>
      </c>
      <c r="L13" s="164" t="str">
        <f>IF(LEN(F13)=0,"",IF(F13&lt;DATE(2024,3,1),IF(J13="Paid by tenant to landlord/third party (RUBS)",INDEX('Calculation Chart - SCC'!$E$3:$E$23, MATCH(E13,'Calculation Chart - SCC'!$D$3:$D$23, 0)),"N/A based on utility billing method"),"N/A move-in date after 3/1/2024"))</f>
        <v/>
      </c>
      <c r="M13" s="165" t="str">
        <f>IF('2 - Unit Info'!U13 &lt;&gt;"", '2 - Unit Info'!U13, "")</f>
        <v/>
      </c>
      <c r="N13" s="164" t="str">
        <f>IF(LEN(F13)=0,"",IF(F13&lt;DATE(2024,3,1),IF(M13="Paid by tenant to landlord/third party (RUBS)", '5 - Utilities Total'!$D$30*'6 - Per Unit Calculation'!D13,"N/A based on utility billing method"),"N/A move-in date after 3/1/2024"))</f>
        <v/>
      </c>
      <c r="O13" s="182" t="str">
        <f>IF(LEN(F13)=0,"",IF(F13&lt;DATE(2024,3,1),IF(M13="Paid by tenant to landlord/third party (RUBS)",INDEX('Calculation Chart - SCC'!$H$3:$H$23, MATCH(E13,'Calculation Chart - SCC'!$G$3:$G$23, 0)),"N/A based on utility billing method"),"N/A move-in date after 3/1/2024"))</f>
        <v/>
      </c>
      <c r="Q13" s="184" t="str">
        <f t="shared" si="0"/>
        <v/>
      </c>
      <c r="R13" s="97" t="str">
        <f t="shared" si="1"/>
        <v/>
      </c>
    </row>
    <row r="14" spans="1:18" ht="15.75" x14ac:dyDescent="0.25">
      <c r="A14" s="159" t="str">
        <f>IF('2 - Unit Info'!A14&lt;&gt;"",'2 - Unit Info'!A14,"")</f>
        <v/>
      </c>
      <c r="B14" s="160" t="str">
        <f>IF('2 - Unit Info'!E14&lt;&gt;"",'2 - Unit Info'!E14,"")</f>
        <v/>
      </c>
      <c r="C14" s="160" t="str">
        <f>IF('2 - Unit Info'!K14&lt;&gt;"",'2 - Unit Info'!K14,"")</f>
        <v/>
      </c>
      <c r="D14" s="160" t="str">
        <f>IF('2 - Unit Info'!H14&lt;&gt;"",'2 - Unit Info'!H14,"")</f>
        <v/>
      </c>
      <c r="E14" s="161" t="str">
        <f>IF('2 - Unit Info'!J14&lt;&gt;"",'2 - Unit Info'!J14,"")</f>
        <v/>
      </c>
      <c r="F14" s="162" t="str">
        <f>IF('2 - Unit Info'!L14 &lt;&gt;"", '2 - Unit Info'!L14, "")</f>
        <v/>
      </c>
      <c r="G14" s="163" t="str">
        <f>IF('2 - Unit Info'!S14 &lt;&gt;"", '2 - Unit Info'!S14, "")</f>
        <v/>
      </c>
      <c r="H14" s="164" t="str">
        <f>IF(LEN(F14)=0,"",IF(F14&lt;DATE(2024,3,1),IF(G14="Paid by tenant to landlord/third party (RUBS)", '5 - Utilities Total'!$D$20*'6 - Per Unit Calculation'!D14,"N/A based on utility billing method"),"N/A move-in date after 3/1/2024"))</f>
        <v/>
      </c>
      <c r="I14" s="164" t="str">
        <f>IF(LEN(F14)=0,"",IF(F14&lt;DATE(2024,3,1),IF(G14="Paid by tenant to landlord/third party (RUBS)", INDEX('Calculation Chart - SCC'!$B$3:$B$23, MATCH(E14,'Calculation Chart - SCC'!$A$3:$A$23, 0)),"N/A based on utility billing method"),"N/A move-in date after 3/1/2024"))</f>
        <v/>
      </c>
      <c r="J14" s="165" t="str">
        <f>IF('2 - Unit Info'!T14 &lt;&gt;"", '2 - Unit Info'!T14, "")</f>
        <v/>
      </c>
      <c r="K14" s="164" t="str">
        <f>IF(LEN(F14)=0,"",IF(F14&lt;DATE(2024,3,1),IF(J14="Paid by tenant to landlord/third party (RUBS)", '5 - Utilities Total'!$D$25*'6 - Per Unit Calculation'!D14,"N/A based on utility billing method"),"N/A move-in date after 3/1/2024"))</f>
        <v/>
      </c>
      <c r="L14" s="164" t="str">
        <f>IF(LEN(F14)=0,"",IF(F14&lt;DATE(2024,3,1),IF(J14="Paid by tenant to landlord/third party (RUBS)",INDEX('Calculation Chart - SCC'!$E$3:$E$23, MATCH(E14,'Calculation Chart - SCC'!$D$3:$D$23, 0)),"N/A based on utility billing method"),"N/A move-in date after 3/1/2024"))</f>
        <v/>
      </c>
      <c r="M14" s="165" t="str">
        <f>IF('2 - Unit Info'!U14 &lt;&gt;"", '2 - Unit Info'!U14, "")</f>
        <v/>
      </c>
      <c r="N14" s="164" t="str">
        <f>IF(LEN(F14)=0,"",IF(F14&lt;DATE(2024,3,1),IF(M14="Paid by tenant to landlord/third party (RUBS)", '5 - Utilities Total'!$D$30*'6 - Per Unit Calculation'!D14,"N/A based on utility billing method"),"N/A move-in date after 3/1/2024"))</f>
        <v/>
      </c>
      <c r="O14" s="182" t="str">
        <f>IF(LEN(F14)=0,"",IF(F14&lt;DATE(2024,3,1),IF(M14="Paid by tenant to landlord/third party (RUBS)",INDEX('Calculation Chart - SCC'!$H$3:$H$23, MATCH(E14,'Calculation Chart - SCC'!$G$3:$G$23, 0)),"N/A based on utility billing method"),"N/A move-in date after 3/1/2024"))</f>
        <v/>
      </c>
      <c r="Q14" s="184" t="str">
        <f t="shared" si="0"/>
        <v/>
      </c>
      <c r="R14" s="97" t="str">
        <f t="shared" si="1"/>
        <v/>
      </c>
    </row>
    <row r="15" spans="1:18" ht="15.75" x14ac:dyDescent="0.25">
      <c r="A15" s="159" t="str">
        <f>IF('2 - Unit Info'!A15&lt;&gt;"",'2 - Unit Info'!A15,"")</f>
        <v/>
      </c>
      <c r="B15" s="160" t="str">
        <f>IF('2 - Unit Info'!E15&lt;&gt;"",'2 - Unit Info'!E15,"")</f>
        <v/>
      </c>
      <c r="C15" s="160" t="str">
        <f>IF('2 - Unit Info'!K15&lt;&gt;"",'2 - Unit Info'!K15,"")</f>
        <v/>
      </c>
      <c r="D15" s="160" t="str">
        <f>IF('2 - Unit Info'!H15&lt;&gt;"",'2 - Unit Info'!H15,"")</f>
        <v/>
      </c>
      <c r="E15" s="161" t="str">
        <f>IF('2 - Unit Info'!J15&lt;&gt;"",'2 - Unit Info'!J15,"")</f>
        <v/>
      </c>
      <c r="F15" s="162" t="str">
        <f>IF('2 - Unit Info'!L15 &lt;&gt;"", '2 - Unit Info'!L15, "")</f>
        <v/>
      </c>
      <c r="G15" s="163" t="str">
        <f>IF('2 - Unit Info'!S15 &lt;&gt;"", '2 - Unit Info'!S15, "")</f>
        <v/>
      </c>
      <c r="H15" s="164" t="str">
        <f>IF(LEN(F15)=0,"",IF(F15&lt;DATE(2024,3,1),IF(G15="Paid by tenant to landlord/third party (RUBS)", '5 - Utilities Total'!$D$20*'6 - Per Unit Calculation'!D15,"N/A based on utility billing method"),"N/A move-in date after 3/1/2024"))</f>
        <v/>
      </c>
      <c r="I15" s="164" t="str">
        <f>IF(LEN(F15)=0,"",IF(F15&lt;DATE(2024,3,1),IF(G15="Paid by tenant to landlord/third party (RUBS)", INDEX('Calculation Chart - SCC'!$B$3:$B$23, MATCH(E15,'Calculation Chart - SCC'!$A$3:$A$23, 0)),"N/A based on utility billing method"),"N/A move-in date after 3/1/2024"))</f>
        <v/>
      </c>
      <c r="J15" s="165" t="str">
        <f>IF('2 - Unit Info'!T15 &lt;&gt;"", '2 - Unit Info'!T15, "")</f>
        <v/>
      </c>
      <c r="K15" s="164" t="str">
        <f>IF(LEN(F15)=0,"",IF(F15&lt;DATE(2024,3,1),IF(J15="Paid by tenant to landlord/third party (RUBS)", '5 - Utilities Total'!$D$25*'6 - Per Unit Calculation'!D15,"N/A based on utility billing method"),"N/A move-in date after 3/1/2024"))</f>
        <v/>
      </c>
      <c r="L15" s="164" t="str">
        <f>IF(LEN(F15)=0,"",IF(F15&lt;DATE(2024,3,1),IF(J15="Paid by tenant to landlord/third party (RUBS)",INDEX('Calculation Chart - SCC'!$E$3:$E$23, MATCH(E15,'Calculation Chart - SCC'!$D$3:$D$23, 0)),"N/A based on utility billing method"),"N/A move-in date after 3/1/2024"))</f>
        <v/>
      </c>
      <c r="M15" s="165" t="str">
        <f>IF('2 - Unit Info'!U15 &lt;&gt;"", '2 - Unit Info'!U15, "")</f>
        <v/>
      </c>
      <c r="N15" s="164" t="str">
        <f>IF(LEN(F15)=0,"",IF(F15&lt;DATE(2024,3,1),IF(M15="Paid by tenant to landlord/third party (RUBS)", '5 - Utilities Total'!$D$30*'6 - Per Unit Calculation'!D15,"N/A based on utility billing method"),"N/A move-in date after 3/1/2024"))</f>
        <v/>
      </c>
      <c r="O15" s="182" t="str">
        <f>IF(LEN(F15)=0,"",IF(F15&lt;DATE(2024,3,1),IF(M15="Paid by tenant to landlord/third party (RUBS)",INDEX('Calculation Chart - SCC'!$H$3:$H$23, MATCH(E15,'Calculation Chart - SCC'!$G$3:$G$23, 0)),"N/A based on utility billing method"),"N/A move-in date after 3/1/2024"))</f>
        <v/>
      </c>
      <c r="Q15" s="184" t="str">
        <f t="shared" si="0"/>
        <v/>
      </c>
      <c r="R15" s="97" t="str">
        <f t="shared" si="1"/>
        <v/>
      </c>
    </row>
    <row r="16" spans="1:18" ht="15.75" x14ac:dyDescent="0.25">
      <c r="A16" s="159" t="str">
        <f>IF('2 - Unit Info'!A16&lt;&gt;"",'2 - Unit Info'!A16,"")</f>
        <v/>
      </c>
      <c r="B16" s="160" t="str">
        <f>IF('2 - Unit Info'!E16&lt;&gt;"",'2 - Unit Info'!E16,"")</f>
        <v/>
      </c>
      <c r="C16" s="160" t="str">
        <f>IF('2 - Unit Info'!K16&lt;&gt;"",'2 - Unit Info'!K16,"")</f>
        <v/>
      </c>
      <c r="D16" s="160" t="str">
        <f>IF('2 - Unit Info'!H16&lt;&gt;"",'2 - Unit Info'!H16,"")</f>
        <v/>
      </c>
      <c r="E16" s="161" t="str">
        <f>IF('2 - Unit Info'!J16&lt;&gt;"",'2 - Unit Info'!J16,"")</f>
        <v/>
      </c>
      <c r="F16" s="162" t="str">
        <f>IF('2 - Unit Info'!L16 &lt;&gt;"", '2 - Unit Info'!L16, "")</f>
        <v/>
      </c>
      <c r="G16" s="163" t="str">
        <f>IF('2 - Unit Info'!S16 &lt;&gt;"", '2 - Unit Info'!S16, "")</f>
        <v/>
      </c>
      <c r="H16" s="164" t="str">
        <f>IF(LEN(F16)=0,"",IF(F16&lt;DATE(2024,3,1),IF(G16="Paid by tenant to landlord/third party (RUBS)", '5 - Utilities Total'!$D$20*'6 - Per Unit Calculation'!D16,"N/A based on utility billing method"),"N/A move-in date after 3/1/2024"))</f>
        <v/>
      </c>
      <c r="I16" s="164" t="str">
        <f>IF(LEN(F16)=0,"",IF(F16&lt;DATE(2024,3,1),IF(G16="Paid by tenant to landlord/third party (RUBS)", INDEX('Calculation Chart - SCC'!$B$3:$B$23, MATCH(E16,'Calculation Chart - SCC'!$A$3:$A$23, 0)),"N/A based on utility billing method"),"N/A move-in date after 3/1/2024"))</f>
        <v/>
      </c>
      <c r="J16" s="165" t="str">
        <f>IF('2 - Unit Info'!T16 &lt;&gt;"", '2 - Unit Info'!T16, "")</f>
        <v/>
      </c>
      <c r="K16" s="164" t="str">
        <f>IF(LEN(F16)=0,"",IF(F16&lt;DATE(2024,3,1),IF(J16="Paid by tenant to landlord/third party (RUBS)", '5 - Utilities Total'!$D$25*'6 - Per Unit Calculation'!D16,"N/A based on utility billing method"),"N/A move-in date after 3/1/2024"))</f>
        <v/>
      </c>
      <c r="L16" s="164" t="str">
        <f>IF(LEN(F16)=0,"",IF(F16&lt;DATE(2024,3,1),IF(J16="Paid by tenant to landlord/third party (RUBS)",INDEX('Calculation Chart - SCC'!$E$3:$E$23, MATCH(E16,'Calculation Chart - SCC'!$D$3:$D$23, 0)),"N/A based on utility billing method"),"N/A move-in date after 3/1/2024"))</f>
        <v/>
      </c>
      <c r="M16" s="165" t="str">
        <f>IF('2 - Unit Info'!U16 &lt;&gt;"", '2 - Unit Info'!U16, "")</f>
        <v/>
      </c>
      <c r="N16" s="164" t="str">
        <f>IF(LEN(F16)=0,"",IF(F16&lt;DATE(2024,3,1),IF(M16="Paid by tenant to landlord/third party (RUBS)", '5 - Utilities Total'!$D$30*'6 - Per Unit Calculation'!D16,"N/A based on utility billing method"),"N/A move-in date after 3/1/2024"))</f>
        <v/>
      </c>
      <c r="O16" s="182" t="str">
        <f>IF(LEN(F16)=0,"",IF(F16&lt;DATE(2024,3,1),IF(M16="Paid by tenant to landlord/third party (RUBS)",INDEX('Calculation Chart - SCC'!$H$3:$H$23, MATCH(E16,'Calculation Chart - SCC'!$G$3:$G$23, 0)),"N/A based on utility billing method"),"N/A move-in date after 3/1/2024"))</f>
        <v/>
      </c>
      <c r="Q16" s="184" t="str">
        <f t="shared" si="0"/>
        <v/>
      </c>
      <c r="R16" s="97" t="str">
        <f t="shared" si="1"/>
        <v/>
      </c>
    </row>
    <row r="17" spans="1:18" ht="15.75" x14ac:dyDescent="0.25">
      <c r="A17" s="159" t="str">
        <f>IF('2 - Unit Info'!A17&lt;&gt;"",'2 - Unit Info'!A17,"")</f>
        <v/>
      </c>
      <c r="B17" s="160" t="str">
        <f>IF('2 - Unit Info'!E17&lt;&gt;"",'2 - Unit Info'!E17,"")</f>
        <v/>
      </c>
      <c r="C17" s="160" t="str">
        <f>IF('2 - Unit Info'!K17&lt;&gt;"",'2 - Unit Info'!K17,"")</f>
        <v/>
      </c>
      <c r="D17" s="160" t="str">
        <f>IF('2 - Unit Info'!H17&lt;&gt;"",'2 - Unit Info'!H17,"")</f>
        <v/>
      </c>
      <c r="E17" s="161" t="str">
        <f>IF('2 - Unit Info'!J17&lt;&gt;"",'2 - Unit Info'!J17,"")</f>
        <v/>
      </c>
      <c r="F17" s="162" t="str">
        <f>IF('2 - Unit Info'!L17 &lt;&gt;"", '2 - Unit Info'!L17, "")</f>
        <v/>
      </c>
      <c r="G17" s="163" t="str">
        <f>IF('2 - Unit Info'!S17 &lt;&gt;"", '2 - Unit Info'!S17, "")</f>
        <v/>
      </c>
      <c r="H17" s="164" t="str">
        <f>IF(LEN(F17)=0,"",IF(F17&lt;DATE(2024,3,1),IF(G17="Paid by tenant to landlord/third party (RUBS)", '5 - Utilities Total'!$D$20*'6 - Per Unit Calculation'!D17,"N/A based on utility billing method"),"N/A move-in date after 3/1/2024"))</f>
        <v/>
      </c>
      <c r="I17" s="164" t="str">
        <f>IF(LEN(F17)=0,"",IF(F17&lt;DATE(2024,3,1),IF(G17="Paid by tenant to landlord/third party (RUBS)", INDEX('Calculation Chart - SCC'!$B$3:$B$23, MATCH(E17,'Calculation Chart - SCC'!$A$3:$A$23, 0)),"N/A based on utility billing method"),"N/A move-in date after 3/1/2024"))</f>
        <v/>
      </c>
      <c r="J17" s="165" t="str">
        <f>IF('2 - Unit Info'!T17 &lt;&gt;"", '2 - Unit Info'!T17, "")</f>
        <v/>
      </c>
      <c r="K17" s="164" t="str">
        <f>IF(LEN(F17)=0,"",IF(F17&lt;DATE(2024,3,1),IF(J17="Paid by tenant to landlord/third party (RUBS)", '5 - Utilities Total'!$D$25*'6 - Per Unit Calculation'!D17,"N/A based on utility billing method"),"N/A move-in date after 3/1/2024"))</f>
        <v/>
      </c>
      <c r="L17" s="164" t="str">
        <f>IF(LEN(F17)=0,"",IF(F17&lt;DATE(2024,3,1),IF(J17="Paid by tenant to landlord/third party (RUBS)",INDEX('Calculation Chart - SCC'!$E$3:$E$23, MATCH(E17,'Calculation Chart - SCC'!$D$3:$D$23, 0)),"N/A based on utility billing method"),"N/A move-in date after 3/1/2024"))</f>
        <v/>
      </c>
      <c r="M17" s="165" t="str">
        <f>IF('2 - Unit Info'!U17 &lt;&gt;"", '2 - Unit Info'!U17, "")</f>
        <v/>
      </c>
      <c r="N17" s="164" t="str">
        <f>IF(LEN(F17)=0,"",IF(F17&lt;DATE(2024,3,1),IF(M17="Paid by tenant to landlord/third party (RUBS)", '5 - Utilities Total'!$D$30*'6 - Per Unit Calculation'!D17,"N/A based on utility billing method"),"N/A move-in date after 3/1/2024"))</f>
        <v/>
      </c>
      <c r="O17" s="182" t="str">
        <f>IF(LEN(F17)=0,"",IF(F17&lt;DATE(2024,3,1),IF(M17="Paid by tenant to landlord/third party (RUBS)",INDEX('Calculation Chart - SCC'!$H$3:$H$23, MATCH(E17,'Calculation Chart - SCC'!$G$3:$G$23, 0)),"N/A based on utility billing method"),"N/A move-in date after 3/1/2024"))</f>
        <v/>
      </c>
      <c r="Q17" s="184" t="str">
        <f t="shared" si="0"/>
        <v/>
      </c>
      <c r="R17" s="97" t="str">
        <f t="shared" si="1"/>
        <v/>
      </c>
    </row>
    <row r="18" spans="1:18" ht="15.75" x14ac:dyDescent="0.25">
      <c r="A18" s="159" t="str">
        <f>IF('2 - Unit Info'!A18&lt;&gt;"",'2 - Unit Info'!A18,"")</f>
        <v/>
      </c>
      <c r="B18" s="160" t="str">
        <f>IF('2 - Unit Info'!E18&lt;&gt;"",'2 - Unit Info'!E18,"")</f>
        <v/>
      </c>
      <c r="C18" s="160" t="str">
        <f>IF('2 - Unit Info'!K18&lt;&gt;"",'2 - Unit Info'!K18,"")</f>
        <v/>
      </c>
      <c r="D18" s="160" t="str">
        <f>IF('2 - Unit Info'!H18&lt;&gt;"",'2 - Unit Info'!H18,"")</f>
        <v/>
      </c>
      <c r="E18" s="161" t="str">
        <f>IF('2 - Unit Info'!J18&lt;&gt;"",'2 - Unit Info'!J18,"")</f>
        <v/>
      </c>
      <c r="F18" s="162" t="str">
        <f>IF('2 - Unit Info'!L18 &lt;&gt;"", '2 - Unit Info'!L18, "")</f>
        <v/>
      </c>
      <c r="G18" s="163" t="str">
        <f>IF('2 - Unit Info'!S18 &lt;&gt;"", '2 - Unit Info'!S18, "")</f>
        <v/>
      </c>
      <c r="H18" s="164" t="str">
        <f>IF(LEN(F18)=0,"",IF(F18&lt;DATE(2024,3,1),IF(G18="Paid by tenant to landlord/third party (RUBS)", '5 - Utilities Total'!$D$20*'6 - Per Unit Calculation'!D18,"N/A based on utility billing method"),"N/A move-in date after 3/1/2024"))</f>
        <v/>
      </c>
      <c r="I18" s="164" t="str">
        <f>IF(LEN(F18)=0,"",IF(F18&lt;DATE(2024,3,1),IF(G18="Paid by tenant to landlord/third party (RUBS)", INDEX('Calculation Chart - SCC'!$B$3:$B$23, MATCH(E18,'Calculation Chart - SCC'!$A$3:$A$23, 0)),"N/A based on utility billing method"),"N/A move-in date after 3/1/2024"))</f>
        <v/>
      </c>
      <c r="J18" s="165" t="str">
        <f>IF('2 - Unit Info'!T18 &lt;&gt;"", '2 - Unit Info'!T18, "")</f>
        <v/>
      </c>
      <c r="K18" s="164" t="str">
        <f>IF(LEN(F18)=0,"",IF(F18&lt;DATE(2024,3,1),IF(J18="Paid by tenant to landlord/third party (RUBS)", '5 - Utilities Total'!$D$25*'6 - Per Unit Calculation'!D18,"N/A based on utility billing method"),"N/A move-in date after 3/1/2024"))</f>
        <v/>
      </c>
      <c r="L18" s="164" t="str">
        <f>IF(LEN(F18)=0,"",IF(F18&lt;DATE(2024,3,1),IF(J18="Paid by tenant to landlord/third party (RUBS)",INDEX('Calculation Chart - SCC'!$E$3:$E$23, MATCH(E18,'Calculation Chart - SCC'!$D$3:$D$23, 0)),"N/A based on utility billing method"),"N/A move-in date after 3/1/2024"))</f>
        <v/>
      </c>
      <c r="M18" s="165" t="str">
        <f>IF('2 - Unit Info'!U18 &lt;&gt;"", '2 - Unit Info'!U18, "")</f>
        <v/>
      </c>
      <c r="N18" s="164" t="str">
        <f>IF(LEN(F18)=0,"",IF(F18&lt;DATE(2024,3,1),IF(M18="Paid by tenant to landlord/third party (RUBS)", '5 - Utilities Total'!$D$30*'6 - Per Unit Calculation'!D18,"N/A based on utility billing method"),"N/A move-in date after 3/1/2024"))</f>
        <v/>
      </c>
      <c r="O18" s="182" t="str">
        <f>IF(LEN(F18)=0,"",IF(F18&lt;DATE(2024,3,1),IF(M18="Paid by tenant to landlord/third party (RUBS)",INDEX('Calculation Chart - SCC'!$H$3:$H$23, MATCH(E18,'Calculation Chart - SCC'!$G$3:$G$23, 0)),"N/A based on utility billing method"),"N/A move-in date after 3/1/2024"))</f>
        <v/>
      </c>
      <c r="Q18" s="184" t="str">
        <f t="shared" si="0"/>
        <v/>
      </c>
      <c r="R18" s="97" t="str">
        <f t="shared" si="1"/>
        <v/>
      </c>
    </row>
    <row r="19" spans="1:18" ht="15.75" x14ac:dyDescent="0.25">
      <c r="A19" s="159" t="str">
        <f>IF('2 - Unit Info'!A19&lt;&gt;"",'2 - Unit Info'!A19,"")</f>
        <v/>
      </c>
      <c r="B19" s="160" t="str">
        <f>IF('2 - Unit Info'!E19&lt;&gt;"",'2 - Unit Info'!E19,"")</f>
        <v/>
      </c>
      <c r="C19" s="160" t="str">
        <f>IF('2 - Unit Info'!K19&lt;&gt;"",'2 - Unit Info'!K19,"")</f>
        <v/>
      </c>
      <c r="D19" s="160" t="str">
        <f>IF('2 - Unit Info'!H19&lt;&gt;"",'2 - Unit Info'!H19,"")</f>
        <v/>
      </c>
      <c r="E19" s="161" t="str">
        <f>IF('2 - Unit Info'!J19&lt;&gt;"",'2 - Unit Info'!J19,"")</f>
        <v/>
      </c>
      <c r="F19" s="162" t="str">
        <f>IF('2 - Unit Info'!L19 &lt;&gt;"", '2 - Unit Info'!L19, "")</f>
        <v/>
      </c>
      <c r="G19" s="163" t="str">
        <f>IF('2 - Unit Info'!S19 &lt;&gt;"", '2 - Unit Info'!S19, "")</f>
        <v/>
      </c>
      <c r="H19" s="164" t="str">
        <f>IF(LEN(F19)=0,"",IF(F19&lt;DATE(2024,3,1),IF(G19="Paid by tenant to landlord/third party (RUBS)", '5 - Utilities Total'!$D$20*'6 - Per Unit Calculation'!D19,"N/A based on utility billing method"),"N/A move-in date after 3/1/2024"))</f>
        <v/>
      </c>
      <c r="I19" s="164" t="str">
        <f>IF(LEN(F19)=0,"",IF(F19&lt;DATE(2024,3,1),IF(G19="Paid by tenant to landlord/third party (RUBS)", INDEX('Calculation Chart - SCC'!$B$3:$B$23, MATCH(E19,'Calculation Chart - SCC'!$A$3:$A$23, 0)),"N/A based on utility billing method"),"N/A move-in date after 3/1/2024"))</f>
        <v/>
      </c>
      <c r="J19" s="165" t="str">
        <f>IF('2 - Unit Info'!T19 &lt;&gt;"", '2 - Unit Info'!T19, "")</f>
        <v/>
      </c>
      <c r="K19" s="164" t="str">
        <f>IF(LEN(F19)=0,"",IF(F19&lt;DATE(2024,3,1),IF(J19="Paid by tenant to landlord/third party (RUBS)", '5 - Utilities Total'!$D$25*'6 - Per Unit Calculation'!D19,"N/A based on utility billing method"),"N/A move-in date after 3/1/2024"))</f>
        <v/>
      </c>
      <c r="L19" s="164" t="str">
        <f>IF(LEN(F19)=0,"",IF(F19&lt;DATE(2024,3,1),IF(J19="Paid by tenant to landlord/third party (RUBS)",INDEX('Calculation Chart - SCC'!$E$3:$E$23, MATCH(E19,'Calculation Chart - SCC'!$D$3:$D$23, 0)),"N/A based on utility billing method"),"N/A move-in date after 3/1/2024"))</f>
        <v/>
      </c>
      <c r="M19" s="165" t="str">
        <f>IF('2 - Unit Info'!U19 &lt;&gt;"", '2 - Unit Info'!U19, "")</f>
        <v/>
      </c>
      <c r="N19" s="164" t="str">
        <f>IF(LEN(F19)=0,"",IF(F19&lt;DATE(2024,3,1),IF(M19="Paid by tenant to landlord/third party (RUBS)", '5 - Utilities Total'!$D$30*'6 - Per Unit Calculation'!D19,"N/A based on utility billing method"),"N/A move-in date after 3/1/2024"))</f>
        <v/>
      </c>
      <c r="O19" s="182" t="str">
        <f>IF(LEN(F19)=0,"",IF(F19&lt;DATE(2024,3,1),IF(M19="Paid by tenant to landlord/third party (RUBS)",INDEX('Calculation Chart - SCC'!$H$3:$H$23, MATCH(E19,'Calculation Chart - SCC'!$G$3:$G$23, 0)),"N/A based on utility billing method"),"N/A move-in date after 3/1/2024"))</f>
        <v/>
      </c>
      <c r="Q19" s="184" t="str">
        <f t="shared" si="0"/>
        <v/>
      </c>
      <c r="R19" s="97" t="str">
        <f t="shared" si="1"/>
        <v/>
      </c>
    </row>
    <row r="20" spans="1:18" ht="15.75" x14ac:dyDescent="0.25">
      <c r="A20" s="159" t="str">
        <f>IF('2 - Unit Info'!A20&lt;&gt;"",'2 - Unit Info'!A20,"")</f>
        <v/>
      </c>
      <c r="B20" s="160" t="str">
        <f>IF('2 - Unit Info'!E20&lt;&gt;"",'2 - Unit Info'!E20,"")</f>
        <v/>
      </c>
      <c r="C20" s="160" t="str">
        <f>IF('2 - Unit Info'!K20&lt;&gt;"",'2 - Unit Info'!K20,"")</f>
        <v/>
      </c>
      <c r="D20" s="160" t="str">
        <f>IF('2 - Unit Info'!H20&lt;&gt;"",'2 - Unit Info'!H20,"")</f>
        <v/>
      </c>
      <c r="E20" s="161" t="str">
        <f>IF('2 - Unit Info'!J20&lt;&gt;"",'2 - Unit Info'!J20,"")</f>
        <v/>
      </c>
      <c r="F20" s="162" t="str">
        <f>IF('2 - Unit Info'!L20 &lt;&gt;"", '2 - Unit Info'!L20, "")</f>
        <v/>
      </c>
      <c r="G20" s="163" t="str">
        <f>IF('2 - Unit Info'!S20 &lt;&gt;"", '2 - Unit Info'!S20, "")</f>
        <v/>
      </c>
      <c r="H20" s="164" t="str">
        <f>IF(LEN(F20)=0,"",IF(F20&lt;DATE(2024,3,1),IF(G20="Paid by tenant to landlord/third party (RUBS)", '5 - Utilities Total'!$D$20*'6 - Per Unit Calculation'!D20,"N/A based on utility billing method"),"N/A move-in date after 3/1/2024"))</f>
        <v/>
      </c>
      <c r="I20" s="164" t="str">
        <f>IF(LEN(F20)=0,"",IF(F20&lt;DATE(2024,3,1),IF(G20="Paid by tenant to landlord/third party (RUBS)", INDEX('Calculation Chart - SCC'!$B$3:$B$23, MATCH(E20,'Calculation Chart - SCC'!$A$3:$A$23, 0)),"N/A based on utility billing method"),"N/A move-in date after 3/1/2024"))</f>
        <v/>
      </c>
      <c r="J20" s="165" t="str">
        <f>IF('2 - Unit Info'!T20 &lt;&gt;"", '2 - Unit Info'!T20, "")</f>
        <v/>
      </c>
      <c r="K20" s="164" t="str">
        <f>IF(LEN(F20)=0,"",IF(F20&lt;DATE(2024,3,1),IF(J20="Paid by tenant to landlord/third party (RUBS)", '5 - Utilities Total'!$D$25*'6 - Per Unit Calculation'!D20,"N/A based on utility billing method"),"N/A move-in date after 3/1/2024"))</f>
        <v/>
      </c>
      <c r="L20" s="164" t="str">
        <f>IF(LEN(F20)=0,"",IF(F20&lt;DATE(2024,3,1),IF(J20="Paid by tenant to landlord/third party (RUBS)",INDEX('Calculation Chart - SCC'!$E$3:$E$23, MATCH(E20,'Calculation Chart - SCC'!$D$3:$D$23, 0)),"N/A based on utility billing method"),"N/A move-in date after 3/1/2024"))</f>
        <v/>
      </c>
      <c r="M20" s="165" t="str">
        <f>IF('2 - Unit Info'!U20 &lt;&gt;"", '2 - Unit Info'!U20, "")</f>
        <v/>
      </c>
      <c r="N20" s="164" t="str">
        <f>IF(LEN(F20)=0,"",IF(F20&lt;DATE(2024,3,1),IF(M20="Paid by tenant to landlord/third party (RUBS)", '5 - Utilities Total'!$D$30*'6 - Per Unit Calculation'!D20,"N/A based on utility billing method"),"N/A move-in date after 3/1/2024"))</f>
        <v/>
      </c>
      <c r="O20" s="182" t="str">
        <f>IF(LEN(F20)=0,"",IF(F20&lt;DATE(2024,3,1),IF(M20="Paid by tenant to landlord/third party (RUBS)",INDEX('Calculation Chart - SCC'!$H$3:$H$23, MATCH(E20,'Calculation Chart - SCC'!$G$3:$G$23, 0)),"N/A based on utility billing method"),"N/A move-in date after 3/1/2024"))</f>
        <v/>
      </c>
      <c r="Q20" s="184" t="str">
        <f t="shared" si="0"/>
        <v/>
      </c>
      <c r="R20" s="97" t="str">
        <f t="shared" si="1"/>
        <v/>
      </c>
    </row>
    <row r="21" spans="1:18" ht="15.75" x14ac:dyDescent="0.25">
      <c r="A21" s="159" t="str">
        <f>IF('2 - Unit Info'!A21&lt;&gt;"",'2 - Unit Info'!A21,"")</f>
        <v/>
      </c>
      <c r="B21" s="160" t="str">
        <f>IF('2 - Unit Info'!E21&lt;&gt;"",'2 - Unit Info'!E21,"")</f>
        <v/>
      </c>
      <c r="C21" s="160" t="str">
        <f>IF('2 - Unit Info'!K21&lt;&gt;"",'2 - Unit Info'!K21,"")</f>
        <v/>
      </c>
      <c r="D21" s="160" t="str">
        <f>IF('2 - Unit Info'!H21&lt;&gt;"",'2 - Unit Info'!H21,"")</f>
        <v/>
      </c>
      <c r="E21" s="161" t="str">
        <f>IF('2 - Unit Info'!J21&lt;&gt;"",'2 - Unit Info'!J21,"")</f>
        <v/>
      </c>
      <c r="F21" s="162" t="str">
        <f>IF('2 - Unit Info'!L21 &lt;&gt;"", '2 - Unit Info'!L21, "")</f>
        <v/>
      </c>
      <c r="G21" s="163" t="str">
        <f>IF('2 - Unit Info'!S21 &lt;&gt;"", '2 - Unit Info'!S21, "")</f>
        <v/>
      </c>
      <c r="H21" s="164" t="str">
        <f>IF(LEN(F21)=0,"",IF(F21&lt;DATE(2024,3,1),IF(G21="Paid by tenant to landlord/third party (RUBS)", '5 - Utilities Total'!$D$20*'6 - Per Unit Calculation'!D21,"N/A based on utility billing method"),"N/A move-in date after 3/1/2024"))</f>
        <v/>
      </c>
      <c r="I21" s="164" t="str">
        <f>IF(LEN(F21)=0,"",IF(F21&lt;DATE(2024,3,1),IF(G21="Paid by tenant to landlord/third party (RUBS)", INDEX('Calculation Chart - SCC'!$B$3:$B$23, MATCH(E21,'Calculation Chart - SCC'!$A$3:$A$23, 0)),"N/A based on utility billing method"),"N/A move-in date after 3/1/2024"))</f>
        <v/>
      </c>
      <c r="J21" s="165" t="str">
        <f>IF('2 - Unit Info'!T21 &lt;&gt;"", '2 - Unit Info'!T21, "")</f>
        <v/>
      </c>
      <c r="K21" s="164" t="str">
        <f>IF(LEN(F21)=0,"",IF(F21&lt;DATE(2024,3,1),IF(J21="Paid by tenant to landlord/third party (RUBS)", '5 - Utilities Total'!$D$25*'6 - Per Unit Calculation'!D21,"N/A based on utility billing method"),"N/A move-in date after 3/1/2024"))</f>
        <v/>
      </c>
      <c r="L21" s="164" t="str">
        <f>IF(LEN(F21)=0,"",IF(F21&lt;DATE(2024,3,1),IF(J21="Paid by tenant to landlord/third party (RUBS)",INDEX('Calculation Chart - SCC'!$E$3:$E$23, MATCH(E21,'Calculation Chart - SCC'!$D$3:$D$23, 0)),"N/A based on utility billing method"),"N/A move-in date after 3/1/2024"))</f>
        <v/>
      </c>
      <c r="M21" s="165" t="str">
        <f>IF('2 - Unit Info'!U21 &lt;&gt;"", '2 - Unit Info'!U21, "")</f>
        <v/>
      </c>
      <c r="N21" s="164" t="str">
        <f>IF(LEN(F21)=0,"",IF(F21&lt;DATE(2024,3,1),IF(M21="Paid by tenant to landlord/third party (RUBS)", '5 - Utilities Total'!$D$30*'6 - Per Unit Calculation'!D21,"N/A based on utility billing method"),"N/A move-in date after 3/1/2024"))</f>
        <v/>
      </c>
      <c r="O21" s="182" t="str">
        <f>IF(LEN(F21)=0,"",IF(F21&lt;DATE(2024,3,1),IF(M21="Paid by tenant to landlord/third party (RUBS)",INDEX('Calculation Chart - SCC'!$H$3:$H$23, MATCH(E21,'Calculation Chart - SCC'!$G$3:$G$23, 0)),"N/A based on utility billing method"),"N/A move-in date after 3/1/2024"))</f>
        <v/>
      </c>
      <c r="Q21" s="184" t="str">
        <f t="shared" si="0"/>
        <v/>
      </c>
      <c r="R21" s="97" t="str">
        <f t="shared" si="1"/>
        <v/>
      </c>
    </row>
    <row r="22" spans="1:18" ht="15.75" x14ac:dyDescent="0.25">
      <c r="A22" s="159" t="str">
        <f>IF('2 - Unit Info'!A22&lt;&gt;"",'2 - Unit Info'!A22,"")</f>
        <v/>
      </c>
      <c r="B22" s="160" t="str">
        <f>IF('2 - Unit Info'!E22&lt;&gt;"",'2 - Unit Info'!E22,"")</f>
        <v/>
      </c>
      <c r="C22" s="160" t="str">
        <f>IF('2 - Unit Info'!K22&lt;&gt;"",'2 - Unit Info'!K22,"")</f>
        <v/>
      </c>
      <c r="D22" s="160" t="str">
        <f>IF('2 - Unit Info'!H22&lt;&gt;"",'2 - Unit Info'!H22,"")</f>
        <v/>
      </c>
      <c r="E22" s="161" t="str">
        <f>IF('2 - Unit Info'!J22&lt;&gt;"",'2 - Unit Info'!J22,"")</f>
        <v/>
      </c>
      <c r="F22" s="162" t="str">
        <f>IF('2 - Unit Info'!L22 &lt;&gt;"", '2 - Unit Info'!L22, "")</f>
        <v/>
      </c>
      <c r="G22" s="163" t="str">
        <f>IF('2 - Unit Info'!S22 &lt;&gt;"", '2 - Unit Info'!S22, "")</f>
        <v/>
      </c>
      <c r="H22" s="164" t="str">
        <f>IF(LEN(F22)=0,"",IF(F22&lt;DATE(2024,3,1),IF(G22="Paid by tenant to landlord/third party (RUBS)", '5 - Utilities Total'!$D$20*'6 - Per Unit Calculation'!D22,"N/A based on utility billing method"),"N/A move-in date after 3/1/2024"))</f>
        <v/>
      </c>
      <c r="I22" s="164" t="str">
        <f>IF(LEN(F22)=0,"",IF(F22&lt;DATE(2024,3,1),IF(G22="Paid by tenant to landlord/third party (RUBS)", INDEX('Calculation Chart - SCC'!$B$3:$B$23, MATCH(E22,'Calculation Chart - SCC'!$A$3:$A$23, 0)),"N/A based on utility billing method"),"N/A move-in date after 3/1/2024"))</f>
        <v/>
      </c>
      <c r="J22" s="165" t="str">
        <f>IF('2 - Unit Info'!T22 &lt;&gt;"", '2 - Unit Info'!T22, "")</f>
        <v/>
      </c>
      <c r="K22" s="164" t="str">
        <f>IF(LEN(F22)=0,"",IF(F22&lt;DATE(2024,3,1),IF(J22="Paid by tenant to landlord/third party (RUBS)", '5 - Utilities Total'!$D$25*'6 - Per Unit Calculation'!D22,"N/A based on utility billing method"),"N/A move-in date after 3/1/2024"))</f>
        <v/>
      </c>
      <c r="L22" s="164" t="str">
        <f>IF(LEN(F22)=0,"",IF(F22&lt;DATE(2024,3,1),IF(J22="Paid by tenant to landlord/third party (RUBS)",INDEX('Calculation Chart - SCC'!$E$3:$E$23, MATCH(E22,'Calculation Chart - SCC'!$D$3:$D$23, 0)),"N/A based on utility billing method"),"N/A move-in date after 3/1/2024"))</f>
        <v/>
      </c>
      <c r="M22" s="165" t="str">
        <f>IF('2 - Unit Info'!U22 &lt;&gt;"", '2 - Unit Info'!U22, "")</f>
        <v/>
      </c>
      <c r="N22" s="164" t="str">
        <f>IF(LEN(F22)=0,"",IF(F22&lt;DATE(2024,3,1),IF(M22="Paid by tenant to landlord/third party (RUBS)", '5 - Utilities Total'!$D$30*'6 - Per Unit Calculation'!D22,"N/A based on utility billing method"),"N/A move-in date after 3/1/2024"))</f>
        <v/>
      </c>
      <c r="O22" s="182" t="str">
        <f>IF(LEN(F22)=0,"",IF(F22&lt;DATE(2024,3,1),IF(M22="Paid by tenant to landlord/third party (RUBS)",INDEX('Calculation Chart - SCC'!$H$3:$H$23, MATCH(E22,'Calculation Chart - SCC'!$G$3:$G$23, 0)),"N/A based on utility billing method"),"N/A move-in date after 3/1/2024"))</f>
        <v/>
      </c>
      <c r="Q22" s="184" t="str">
        <f t="shared" si="0"/>
        <v/>
      </c>
      <c r="R22" s="97" t="str">
        <f t="shared" si="1"/>
        <v/>
      </c>
    </row>
    <row r="23" spans="1:18" ht="15.75" x14ac:dyDescent="0.25">
      <c r="A23" s="159" t="str">
        <f>IF('2 - Unit Info'!A23&lt;&gt;"",'2 - Unit Info'!A23,"")</f>
        <v/>
      </c>
      <c r="B23" s="160" t="str">
        <f>IF('2 - Unit Info'!E23&lt;&gt;"",'2 - Unit Info'!E23,"")</f>
        <v/>
      </c>
      <c r="C23" s="160" t="str">
        <f>IF('2 - Unit Info'!K23&lt;&gt;"",'2 - Unit Info'!K23,"")</f>
        <v/>
      </c>
      <c r="D23" s="160" t="str">
        <f>IF('2 - Unit Info'!H23&lt;&gt;"",'2 - Unit Info'!H23,"")</f>
        <v/>
      </c>
      <c r="E23" s="161" t="str">
        <f>IF('2 - Unit Info'!J23&lt;&gt;"",'2 - Unit Info'!J23,"")</f>
        <v/>
      </c>
      <c r="F23" s="162" t="str">
        <f>IF('2 - Unit Info'!L23 &lt;&gt;"", '2 - Unit Info'!L23, "")</f>
        <v/>
      </c>
      <c r="G23" s="163" t="str">
        <f>IF('2 - Unit Info'!S23 &lt;&gt;"", '2 - Unit Info'!S23, "")</f>
        <v/>
      </c>
      <c r="H23" s="164" t="str">
        <f>IF(LEN(F23)=0,"",IF(F23&lt;DATE(2024,3,1),IF(G23="Paid by tenant to landlord/third party (RUBS)", '5 - Utilities Total'!$D$20*'6 - Per Unit Calculation'!D23,"N/A based on utility billing method"),"N/A move-in date after 3/1/2024"))</f>
        <v/>
      </c>
      <c r="I23" s="164" t="str">
        <f>IF(LEN(F23)=0,"",IF(F23&lt;DATE(2024,3,1),IF(G23="Paid by tenant to landlord/third party (RUBS)", INDEX('Calculation Chart - SCC'!$B$3:$B$23, MATCH(E23,'Calculation Chart - SCC'!$A$3:$A$23, 0)),"N/A based on utility billing method"),"N/A move-in date after 3/1/2024"))</f>
        <v/>
      </c>
      <c r="J23" s="165" t="str">
        <f>IF('2 - Unit Info'!T23 &lt;&gt;"", '2 - Unit Info'!T23, "")</f>
        <v/>
      </c>
      <c r="K23" s="164" t="str">
        <f>IF(LEN(F23)=0,"",IF(F23&lt;DATE(2024,3,1),IF(J23="Paid by tenant to landlord/third party (RUBS)", '5 - Utilities Total'!$D$25*'6 - Per Unit Calculation'!D23,"N/A based on utility billing method"),"N/A move-in date after 3/1/2024"))</f>
        <v/>
      </c>
      <c r="L23" s="164" t="str">
        <f>IF(LEN(F23)=0,"",IF(F23&lt;DATE(2024,3,1),IF(J23="Paid by tenant to landlord/third party (RUBS)",INDEX('Calculation Chart - SCC'!$E$3:$E$23, MATCH(E23,'Calculation Chart - SCC'!$D$3:$D$23, 0)),"N/A based on utility billing method"),"N/A move-in date after 3/1/2024"))</f>
        <v/>
      </c>
      <c r="M23" s="165" t="str">
        <f>IF('2 - Unit Info'!U23 &lt;&gt;"", '2 - Unit Info'!U23, "")</f>
        <v/>
      </c>
      <c r="N23" s="164" t="str">
        <f>IF(LEN(F23)=0,"",IF(F23&lt;DATE(2024,3,1),IF(M23="Paid by tenant to landlord/third party (RUBS)", '5 - Utilities Total'!$D$30*'6 - Per Unit Calculation'!D23,"N/A based on utility billing method"),"N/A move-in date after 3/1/2024"))</f>
        <v/>
      </c>
      <c r="O23" s="182" t="str">
        <f>IF(LEN(F23)=0,"",IF(F23&lt;DATE(2024,3,1),IF(M23="Paid by tenant to landlord/third party (RUBS)",INDEX('Calculation Chart - SCC'!$H$3:$H$23, MATCH(E23,'Calculation Chart - SCC'!$G$3:$G$23, 0)),"N/A based on utility billing method"),"N/A move-in date after 3/1/2024"))</f>
        <v/>
      </c>
      <c r="Q23" s="184" t="str">
        <f t="shared" si="0"/>
        <v/>
      </c>
      <c r="R23" s="97" t="str">
        <f t="shared" si="1"/>
        <v/>
      </c>
    </row>
    <row r="24" spans="1:18" ht="15.75" x14ac:dyDescent="0.25">
      <c r="A24" s="159" t="str">
        <f>IF('2 - Unit Info'!A24&lt;&gt;"",'2 - Unit Info'!A24,"")</f>
        <v/>
      </c>
      <c r="B24" s="160" t="str">
        <f>IF('2 - Unit Info'!E24&lt;&gt;"",'2 - Unit Info'!E24,"")</f>
        <v/>
      </c>
      <c r="C24" s="160" t="str">
        <f>IF('2 - Unit Info'!K24&lt;&gt;"",'2 - Unit Info'!K24,"")</f>
        <v/>
      </c>
      <c r="D24" s="160" t="str">
        <f>IF('2 - Unit Info'!H24&lt;&gt;"",'2 - Unit Info'!H24,"")</f>
        <v/>
      </c>
      <c r="E24" s="161" t="str">
        <f>IF('2 - Unit Info'!J24&lt;&gt;"",'2 - Unit Info'!J24,"")</f>
        <v/>
      </c>
      <c r="F24" s="162" t="str">
        <f>IF('2 - Unit Info'!L24 &lt;&gt;"", '2 - Unit Info'!L24, "")</f>
        <v/>
      </c>
      <c r="G24" s="163" t="str">
        <f>IF('2 - Unit Info'!S24 &lt;&gt;"", '2 - Unit Info'!S24, "")</f>
        <v/>
      </c>
      <c r="H24" s="164" t="str">
        <f>IF(LEN(F24)=0,"",IF(F24&lt;DATE(2024,3,1),IF(G24="Paid by tenant to landlord/third party (RUBS)", '5 - Utilities Total'!$D$20*'6 - Per Unit Calculation'!D24,"N/A based on utility billing method"),"N/A move-in date after 3/1/2024"))</f>
        <v/>
      </c>
      <c r="I24" s="164" t="str">
        <f>IF(LEN(F24)=0,"",IF(F24&lt;DATE(2024,3,1),IF(G24="Paid by tenant to landlord/third party (RUBS)", INDEX('Calculation Chart - SCC'!$B$3:$B$23, MATCH(E24,'Calculation Chart - SCC'!$A$3:$A$23, 0)),"N/A based on utility billing method"),"N/A move-in date after 3/1/2024"))</f>
        <v/>
      </c>
      <c r="J24" s="165" t="str">
        <f>IF('2 - Unit Info'!T24 &lt;&gt;"", '2 - Unit Info'!T24, "")</f>
        <v/>
      </c>
      <c r="K24" s="164" t="str">
        <f>IF(LEN(F24)=0,"",IF(F24&lt;DATE(2024,3,1),IF(J24="Paid by tenant to landlord/third party (RUBS)", '5 - Utilities Total'!$D$25*'6 - Per Unit Calculation'!D24,"N/A based on utility billing method"),"N/A move-in date after 3/1/2024"))</f>
        <v/>
      </c>
      <c r="L24" s="164" t="str">
        <f>IF(LEN(F24)=0,"",IF(F24&lt;DATE(2024,3,1),IF(J24="Paid by tenant to landlord/third party (RUBS)",INDEX('Calculation Chart - SCC'!$E$3:$E$23, MATCH(E24,'Calculation Chart - SCC'!$D$3:$D$23, 0)),"N/A based on utility billing method"),"N/A move-in date after 3/1/2024"))</f>
        <v/>
      </c>
      <c r="M24" s="165" t="str">
        <f>IF('2 - Unit Info'!U24 &lt;&gt;"", '2 - Unit Info'!U24, "")</f>
        <v/>
      </c>
      <c r="N24" s="164" t="str">
        <f>IF(LEN(F24)=0,"",IF(F24&lt;DATE(2024,3,1),IF(M24="Paid by tenant to landlord/third party (RUBS)", '5 - Utilities Total'!$D$30*'6 - Per Unit Calculation'!D24,"N/A based on utility billing method"),"N/A move-in date after 3/1/2024"))</f>
        <v/>
      </c>
      <c r="O24" s="182" t="str">
        <f>IF(LEN(F24)=0,"",IF(F24&lt;DATE(2024,3,1),IF(M24="Paid by tenant to landlord/third party (RUBS)",INDEX('Calculation Chart - SCC'!$H$3:$H$23, MATCH(E24,'Calculation Chart - SCC'!$G$3:$G$23, 0)),"N/A based on utility billing method"),"N/A move-in date after 3/1/2024"))</f>
        <v/>
      </c>
      <c r="Q24" s="184" t="str">
        <f t="shared" si="0"/>
        <v/>
      </c>
      <c r="R24" s="97" t="str">
        <f t="shared" si="1"/>
        <v/>
      </c>
    </row>
    <row r="25" spans="1:18" ht="15.75" x14ac:dyDescent="0.25">
      <c r="A25" s="159" t="str">
        <f>IF('2 - Unit Info'!A25&lt;&gt;"",'2 - Unit Info'!A25,"")</f>
        <v/>
      </c>
      <c r="B25" s="160" t="str">
        <f>IF('2 - Unit Info'!E25&lt;&gt;"",'2 - Unit Info'!E25,"")</f>
        <v/>
      </c>
      <c r="C25" s="160" t="str">
        <f>IF('2 - Unit Info'!K25&lt;&gt;"",'2 - Unit Info'!K25,"")</f>
        <v/>
      </c>
      <c r="D25" s="160" t="str">
        <f>IF('2 - Unit Info'!H25&lt;&gt;"",'2 - Unit Info'!H25,"")</f>
        <v/>
      </c>
      <c r="E25" s="161" t="str">
        <f>IF('2 - Unit Info'!J25&lt;&gt;"",'2 - Unit Info'!J25,"")</f>
        <v/>
      </c>
      <c r="F25" s="162" t="str">
        <f>IF('2 - Unit Info'!L25 &lt;&gt;"", '2 - Unit Info'!L25, "")</f>
        <v/>
      </c>
      <c r="G25" s="163" t="str">
        <f>IF('2 - Unit Info'!S25 &lt;&gt;"", '2 - Unit Info'!S25, "")</f>
        <v/>
      </c>
      <c r="H25" s="164" t="str">
        <f>IF(LEN(F25)=0,"",IF(F25&lt;DATE(2024,3,1),IF(G25="Paid by tenant to landlord/third party (RUBS)", '5 - Utilities Total'!$D$20*'6 - Per Unit Calculation'!D25,"N/A based on utility billing method"),"N/A move-in date after 3/1/2024"))</f>
        <v/>
      </c>
      <c r="I25" s="164" t="str">
        <f>IF(LEN(F25)=0,"",IF(F25&lt;DATE(2024,3,1),IF(G25="Paid by tenant to landlord/third party (RUBS)", INDEX('Calculation Chart - SCC'!$B$3:$B$23, MATCH(E25,'Calculation Chart - SCC'!$A$3:$A$23, 0)),"N/A based on utility billing method"),"N/A move-in date after 3/1/2024"))</f>
        <v/>
      </c>
      <c r="J25" s="165" t="str">
        <f>IF('2 - Unit Info'!T25 &lt;&gt;"", '2 - Unit Info'!T25, "")</f>
        <v/>
      </c>
      <c r="K25" s="164" t="str">
        <f>IF(LEN(F25)=0,"",IF(F25&lt;DATE(2024,3,1),IF(J25="Paid by tenant to landlord/third party (RUBS)", '5 - Utilities Total'!$D$25*'6 - Per Unit Calculation'!D25,"N/A based on utility billing method"),"N/A move-in date after 3/1/2024"))</f>
        <v/>
      </c>
      <c r="L25" s="164" t="str">
        <f>IF(LEN(F25)=0,"",IF(F25&lt;DATE(2024,3,1),IF(J25="Paid by tenant to landlord/third party (RUBS)",INDEX('Calculation Chart - SCC'!$E$3:$E$23, MATCH(E25,'Calculation Chart - SCC'!$D$3:$D$23, 0)),"N/A based on utility billing method"),"N/A move-in date after 3/1/2024"))</f>
        <v/>
      </c>
      <c r="M25" s="165" t="str">
        <f>IF('2 - Unit Info'!U25 &lt;&gt;"", '2 - Unit Info'!U25, "")</f>
        <v/>
      </c>
      <c r="N25" s="164" t="str">
        <f>IF(LEN(F25)=0,"",IF(F25&lt;DATE(2024,3,1),IF(M25="Paid by tenant to landlord/third party (RUBS)", '5 - Utilities Total'!$D$30*'6 - Per Unit Calculation'!D25,"N/A based on utility billing method"),"N/A move-in date after 3/1/2024"))</f>
        <v/>
      </c>
      <c r="O25" s="182" t="str">
        <f>IF(LEN(F25)=0,"",IF(F25&lt;DATE(2024,3,1),IF(M25="Paid by tenant to landlord/third party (RUBS)",INDEX('Calculation Chart - SCC'!$H$3:$H$23, MATCH(E25,'Calculation Chart - SCC'!$G$3:$G$23, 0)),"N/A based on utility billing method"),"N/A move-in date after 3/1/2024"))</f>
        <v/>
      </c>
      <c r="Q25" s="184" t="str">
        <f t="shared" si="0"/>
        <v/>
      </c>
      <c r="R25" s="97" t="str">
        <f t="shared" si="1"/>
        <v/>
      </c>
    </row>
    <row r="26" spans="1:18" ht="15.75" x14ac:dyDescent="0.25">
      <c r="A26" s="159" t="str">
        <f>IF('2 - Unit Info'!A26&lt;&gt;"",'2 - Unit Info'!A26,"")</f>
        <v/>
      </c>
      <c r="B26" s="160" t="str">
        <f>IF('2 - Unit Info'!E26&lt;&gt;"",'2 - Unit Info'!E26,"")</f>
        <v/>
      </c>
      <c r="C26" s="160" t="str">
        <f>IF('2 - Unit Info'!K26&lt;&gt;"",'2 - Unit Info'!K26,"")</f>
        <v/>
      </c>
      <c r="D26" s="160" t="str">
        <f>IF('2 - Unit Info'!H26&lt;&gt;"",'2 - Unit Info'!H26,"")</f>
        <v/>
      </c>
      <c r="E26" s="161" t="str">
        <f>IF('2 - Unit Info'!J26&lt;&gt;"",'2 - Unit Info'!J26,"")</f>
        <v/>
      </c>
      <c r="F26" s="162" t="str">
        <f>IF('2 - Unit Info'!L26 &lt;&gt;"", '2 - Unit Info'!L26, "")</f>
        <v/>
      </c>
      <c r="G26" s="163" t="str">
        <f>IF('2 - Unit Info'!S26 &lt;&gt;"", '2 - Unit Info'!S26, "")</f>
        <v/>
      </c>
      <c r="H26" s="164" t="str">
        <f>IF(LEN(F26)=0,"",IF(F26&lt;DATE(2024,3,1),IF(G26="Paid by tenant to landlord/third party (RUBS)", '5 - Utilities Total'!$D$20*'6 - Per Unit Calculation'!D26,"N/A based on utility billing method"),"N/A move-in date after 3/1/2024"))</f>
        <v/>
      </c>
      <c r="I26" s="164" t="str">
        <f>IF(LEN(F26)=0,"",IF(F26&lt;DATE(2024,3,1),IF(G26="Paid by tenant to landlord/third party (RUBS)", INDEX('Calculation Chart - SCC'!$B$3:$B$23, MATCH(E26,'Calculation Chart - SCC'!$A$3:$A$23, 0)),"N/A based on utility billing method"),"N/A move-in date after 3/1/2024"))</f>
        <v/>
      </c>
      <c r="J26" s="165" t="str">
        <f>IF('2 - Unit Info'!T26 &lt;&gt;"", '2 - Unit Info'!T26, "")</f>
        <v/>
      </c>
      <c r="K26" s="164" t="str">
        <f>IF(LEN(F26)=0,"",IF(F26&lt;DATE(2024,3,1),IF(J26="Paid by tenant to landlord/third party (RUBS)", '5 - Utilities Total'!$D$25*'6 - Per Unit Calculation'!D26,"N/A based on utility billing method"),"N/A move-in date after 3/1/2024"))</f>
        <v/>
      </c>
      <c r="L26" s="164" t="str">
        <f>IF(LEN(F26)=0,"",IF(F26&lt;DATE(2024,3,1),IF(J26="Paid by tenant to landlord/third party (RUBS)",INDEX('Calculation Chart - SCC'!$E$3:$E$23, MATCH(E26,'Calculation Chart - SCC'!$D$3:$D$23, 0)),"N/A based on utility billing method"),"N/A move-in date after 3/1/2024"))</f>
        <v/>
      </c>
      <c r="M26" s="165" t="str">
        <f>IF('2 - Unit Info'!U26 &lt;&gt;"", '2 - Unit Info'!U26, "")</f>
        <v/>
      </c>
      <c r="N26" s="164" t="str">
        <f>IF(LEN(F26)=0,"",IF(F26&lt;DATE(2024,3,1),IF(M26="Paid by tenant to landlord/third party (RUBS)", '5 - Utilities Total'!$D$30*'6 - Per Unit Calculation'!D26,"N/A based on utility billing method"),"N/A move-in date after 3/1/2024"))</f>
        <v/>
      </c>
      <c r="O26" s="182" t="str">
        <f>IF(LEN(F26)=0,"",IF(F26&lt;DATE(2024,3,1),IF(M26="Paid by tenant to landlord/third party (RUBS)",INDEX('Calculation Chart - SCC'!$H$3:$H$23, MATCH(E26,'Calculation Chart - SCC'!$G$3:$G$23, 0)),"N/A based on utility billing method"),"N/A move-in date after 3/1/2024"))</f>
        <v/>
      </c>
      <c r="Q26" s="184" t="str">
        <f t="shared" si="0"/>
        <v/>
      </c>
      <c r="R26" s="97" t="str">
        <f t="shared" si="1"/>
        <v/>
      </c>
    </row>
    <row r="27" spans="1:18" ht="15.75" x14ac:dyDescent="0.25">
      <c r="A27" s="159" t="str">
        <f>IF('2 - Unit Info'!A27&lt;&gt;"",'2 - Unit Info'!A27,"")</f>
        <v/>
      </c>
      <c r="B27" s="160" t="str">
        <f>IF('2 - Unit Info'!E27&lt;&gt;"",'2 - Unit Info'!E27,"")</f>
        <v/>
      </c>
      <c r="C27" s="160" t="str">
        <f>IF('2 - Unit Info'!K27&lt;&gt;"",'2 - Unit Info'!K27,"")</f>
        <v/>
      </c>
      <c r="D27" s="160" t="str">
        <f>IF('2 - Unit Info'!H27&lt;&gt;"",'2 - Unit Info'!H27,"")</f>
        <v/>
      </c>
      <c r="E27" s="161" t="str">
        <f>IF('2 - Unit Info'!J27&lt;&gt;"",'2 - Unit Info'!J27,"")</f>
        <v/>
      </c>
      <c r="F27" s="162" t="str">
        <f>IF('2 - Unit Info'!L27 &lt;&gt;"", '2 - Unit Info'!L27, "")</f>
        <v/>
      </c>
      <c r="G27" s="163" t="str">
        <f>IF('2 - Unit Info'!S27 &lt;&gt;"", '2 - Unit Info'!S27, "")</f>
        <v/>
      </c>
      <c r="H27" s="164" t="str">
        <f>IF(LEN(F27)=0,"",IF(F27&lt;DATE(2024,3,1),IF(G27="Paid by tenant to landlord/third party (RUBS)", '5 - Utilities Total'!$D$20*'6 - Per Unit Calculation'!D27,"N/A based on utility billing method"),"N/A move-in date after 3/1/2024"))</f>
        <v/>
      </c>
      <c r="I27" s="164" t="str">
        <f>IF(LEN(F27)=0,"",IF(F27&lt;DATE(2024,3,1),IF(G27="Paid by tenant to landlord/third party (RUBS)", INDEX('Calculation Chart - SCC'!$B$3:$B$23, MATCH(E27,'Calculation Chart - SCC'!$A$3:$A$23, 0)),"N/A based on utility billing method"),"N/A move-in date after 3/1/2024"))</f>
        <v/>
      </c>
      <c r="J27" s="165" t="str">
        <f>IF('2 - Unit Info'!T27 &lt;&gt;"", '2 - Unit Info'!T27, "")</f>
        <v/>
      </c>
      <c r="K27" s="164" t="str">
        <f>IF(LEN(F27)=0,"",IF(F27&lt;DATE(2024,3,1),IF(J27="Paid by tenant to landlord/third party (RUBS)", '5 - Utilities Total'!$D$25*'6 - Per Unit Calculation'!D27,"N/A based on utility billing method"),"N/A move-in date after 3/1/2024"))</f>
        <v/>
      </c>
      <c r="L27" s="164" t="str">
        <f>IF(LEN(F27)=0,"",IF(F27&lt;DATE(2024,3,1),IF(J27="Paid by tenant to landlord/third party (RUBS)",INDEX('Calculation Chart - SCC'!$E$3:$E$23, MATCH(E27,'Calculation Chart - SCC'!$D$3:$D$23, 0)),"N/A based on utility billing method"),"N/A move-in date after 3/1/2024"))</f>
        <v/>
      </c>
      <c r="M27" s="165" t="str">
        <f>IF('2 - Unit Info'!U27 &lt;&gt;"", '2 - Unit Info'!U27, "")</f>
        <v/>
      </c>
      <c r="N27" s="164" t="str">
        <f>IF(LEN(F27)=0,"",IF(F27&lt;DATE(2024,3,1),IF(M27="Paid by tenant to landlord/third party (RUBS)", '5 - Utilities Total'!$D$30*'6 - Per Unit Calculation'!D27,"N/A based on utility billing method"),"N/A move-in date after 3/1/2024"))</f>
        <v/>
      </c>
      <c r="O27" s="182" t="str">
        <f>IF(LEN(F27)=0,"",IF(F27&lt;DATE(2024,3,1),IF(M27="Paid by tenant to landlord/third party (RUBS)",INDEX('Calculation Chart - SCC'!$H$3:$H$23, MATCH(E27,'Calculation Chart - SCC'!$G$3:$G$23, 0)),"N/A based on utility billing method"),"N/A move-in date after 3/1/2024"))</f>
        <v/>
      </c>
      <c r="Q27" s="184" t="str">
        <f t="shared" si="0"/>
        <v/>
      </c>
      <c r="R27" s="97" t="str">
        <f t="shared" si="1"/>
        <v/>
      </c>
    </row>
    <row r="28" spans="1:18" ht="15.75" x14ac:dyDescent="0.25">
      <c r="A28" s="159" t="str">
        <f>IF('2 - Unit Info'!A28&lt;&gt;"",'2 - Unit Info'!A28,"")</f>
        <v/>
      </c>
      <c r="B28" s="160" t="str">
        <f>IF('2 - Unit Info'!E28&lt;&gt;"",'2 - Unit Info'!E28,"")</f>
        <v/>
      </c>
      <c r="C28" s="160" t="str">
        <f>IF('2 - Unit Info'!K28&lt;&gt;"",'2 - Unit Info'!K28,"")</f>
        <v/>
      </c>
      <c r="D28" s="160" t="str">
        <f>IF('2 - Unit Info'!H28&lt;&gt;"",'2 - Unit Info'!H28,"")</f>
        <v/>
      </c>
      <c r="E28" s="161" t="str">
        <f>IF('2 - Unit Info'!J28&lt;&gt;"",'2 - Unit Info'!J28,"")</f>
        <v/>
      </c>
      <c r="F28" s="162" t="str">
        <f>IF('2 - Unit Info'!L28 &lt;&gt;"", '2 - Unit Info'!L28, "")</f>
        <v/>
      </c>
      <c r="G28" s="163" t="str">
        <f>IF('2 - Unit Info'!S28 &lt;&gt;"", '2 - Unit Info'!S28, "")</f>
        <v/>
      </c>
      <c r="H28" s="164" t="str">
        <f>IF(LEN(F28)=0,"",IF(F28&lt;DATE(2024,3,1),IF(G28="Paid by tenant to landlord/third party (RUBS)", '5 - Utilities Total'!$D$20*'6 - Per Unit Calculation'!D28,"N/A based on utility billing method"),"N/A move-in date after 3/1/2024"))</f>
        <v/>
      </c>
      <c r="I28" s="164" t="str">
        <f>IF(LEN(F28)=0,"",IF(F28&lt;DATE(2024,3,1),IF(G28="Paid by tenant to landlord/third party (RUBS)", INDEX('Calculation Chart - SCC'!$B$3:$B$23, MATCH(E28,'Calculation Chart - SCC'!$A$3:$A$23, 0)),"N/A based on utility billing method"),"N/A move-in date after 3/1/2024"))</f>
        <v/>
      </c>
      <c r="J28" s="165" t="str">
        <f>IF('2 - Unit Info'!T28 &lt;&gt;"", '2 - Unit Info'!T28, "")</f>
        <v/>
      </c>
      <c r="K28" s="164" t="str">
        <f>IF(LEN(F28)=0,"",IF(F28&lt;DATE(2024,3,1),IF(J28="Paid by tenant to landlord/third party (RUBS)", '5 - Utilities Total'!$D$25*'6 - Per Unit Calculation'!D28,"N/A based on utility billing method"),"N/A move-in date after 3/1/2024"))</f>
        <v/>
      </c>
      <c r="L28" s="164" t="str">
        <f>IF(LEN(F28)=0,"",IF(F28&lt;DATE(2024,3,1),IF(J28="Paid by tenant to landlord/third party (RUBS)",INDEX('Calculation Chart - SCC'!$E$3:$E$23, MATCH(E28,'Calculation Chart - SCC'!$D$3:$D$23, 0)),"N/A based on utility billing method"),"N/A move-in date after 3/1/2024"))</f>
        <v/>
      </c>
      <c r="M28" s="165" t="str">
        <f>IF('2 - Unit Info'!U28 &lt;&gt;"", '2 - Unit Info'!U28, "")</f>
        <v/>
      </c>
      <c r="N28" s="164" t="str">
        <f>IF(LEN(F28)=0,"",IF(F28&lt;DATE(2024,3,1),IF(M28="Paid by tenant to landlord/third party (RUBS)", '5 - Utilities Total'!$D$30*'6 - Per Unit Calculation'!D28,"N/A based on utility billing method"),"N/A move-in date after 3/1/2024"))</f>
        <v/>
      </c>
      <c r="O28" s="182" t="str">
        <f>IF(LEN(F28)=0,"",IF(F28&lt;DATE(2024,3,1),IF(M28="Paid by tenant to landlord/third party (RUBS)",INDEX('Calculation Chart - SCC'!$H$3:$H$23, MATCH(E28,'Calculation Chart - SCC'!$G$3:$G$23, 0)),"N/A based on utility billing method"),"N/A move-in date after 3/1/2024"))</f>
        <v/>
      </c>
      <c r="Q28" s="184" t="str">
        <f t="shared" si="0"/>
        <v/>
      </c>
      <c r="R28" s="97" t="str">
        <f t="shared" si="1"/>
        <v/>
      </c>
    </row>
    <row r="29" spans="1:18" ht="15.75" x14ac:dyDescent="0.25">
      <c r="A29" s="159" t="str">
        <f>IF('2 - Unit Info'!A29&lt;&gt;"",'2 - Unit Info'!A29,"")</f>
        <v/>
      </c>
      <c r="B29" s="160" t="str">
        <f>IF('2 - Unit Info'!E29&lt;&gt;"",'2 - Unit Info'!E29,"")</f>
        <v/>
      </c>
      <c r="C29" s="160" t="str">
        <f>IF('2 - Unit Info'!K29&lt;&gt;"",'2 - Unit Info'!K29,"")</f>
        <v/>
      </c>
      <c r="D29" s="160" t="str">
        <f>IF('2 - Unit Info'!H29&lt;&gt;"",'2 - Unit Info'!H29,"")</f>
        <v/>
      </c>
      <c r="E29" s="161" t="str">
        <f>IF('2 - Unit Info'!J29&lt;&gt;"",'2 - Unit Info'!J29,"")</f>
        <v/>
      </c>
      <c r="F29" s="162" t="str">
        <f>IF('2 - Unit Info'!L29 &lt;&gt;"", '2 - Unit Info'!L29, "")</f>
        <v/>
      </c>
      <c r="G29" s="163" t="str">
        <f>IF('2 - Unit Info'!S29 &lt;&gt;"", '2 - Unit Info'!S29, "")</f>
        <v/>
      </c>
      <c r="H29" s="164" t="str">
        <f>IF(LEN(F29)=0,"",IF(F29&lt;DATE(2024,3,1),IF(G29="Paid by tenant to landlord/third party (RUBS)", '5 - Utilities Total'!$D$20*'6 - Per Unit Calculation'!D29,"N/A based on utility billing method"),"N/A move-in date after 3/1/2024"))</f>
        <v/>
      </c>
      <c r="I29" s="164" t="str">
        <f>IF(LEN(F29)=0,"",IF(F29&lt;DATE(2024,3,1),IF(G29="Paid by tenant to landlord/third party (RUBS)", INDEX('Calculation Chart - SCC'!$B$3:$B$23, MATCH(E29,'Calculation Chart - SCC'!$A$3:$A$23, 0)),"N/A based on utility billing method"),"N/A move-in date after 3/1/2024"))</f>
        <v/>
      </c>
      <c r="J29" s="165" t="str">
        <f>IF('2 - Unit Info'!T29 &lt;&gt;"", '2 - Unit Info'!T29, "")</f>
        <v/>
      </c>
      <c r="K29" s="164" t="str">
        <f>IF(LEN(F29)=0,"",IF(F29&lt;DATE(2024,3,1),IF(J29="Paid by tenant to landlord/third party (RUBS)", '5 - Utilities Total'!$D$25*'6 - Per Unit Calculation'!D29,"N/A based on utility billing method"),"N/A move-in date after 3/1/2024"))</f>
        <v/>
      </c>
      <c r="L29" s="164" t="str">
        <f>IF(LEN(F29)=0,"",IF(F29&lt;DATE(2024,3,1),IF(J29="Paid by tenant to landlord/third party (RUBS)",INDEX('Calculation Chart - SCC'!$E$3:$E$23, MATCH(E29,'Calculation Chart - SCC'!$D$3:$D$23, 0)),"N/A based on utility billing method"),"N/A move-in date after 3/1/2024"))</f>
        <v/>
      </c>
      <c r="M29" s="165" t="str">
        <f>IF('2 - Unit Info'!U29 &lt;&gt;"", '2 - Unit Info'!U29, "")</f>
        <v/>
      </c>
      <c r="N29" s="164" t="str">
        <f>IF(LEN(F29)=0,"",IF(F29&lt;DATE(2024,3,1),IF(M29="Paid by tenant to landlord/third party (RUBS)", '5 - Utilities Total'!$D$30*'6 - Per Unit Calculation'!D29,"N/A based on utility billing method"),"N/A move-in date after 3/1/2024"))</f>
        <v/>
      </c>
      <c r="O29" s="182" t="str">
        <f>IF(LEN(F29)=0,"",IF(F29&lt;DATE(2024,3,1),IF(M29="Paid by tenant to landlord/third party (RUBS)",INDEX('Calculation Chart - SCC'!$H$3:$H$23, MATCH(E29,'Calculation Chart - SCC'!$G$3:$G$23, 0)),"N/A based on utility billing method"),"N/A move-in date after 3/1/2024"))</f>
        <v/>
      </c>
      <c r="Q29" s="184" t="str">
        <f t="shared" si="0"/>
        <v/>
      </c>
      <c r="R29" s="97" t="str">
        <f t="shared" si="1"/>
        <v/>
      </c>
    </row>
    <row r="30" spans="1:18" ht="15.75" x14ac:dyDescent="0.25">
      <c r="A30" s="159" t="str">
        <f>IF('2 - Unit Info'!A30&lt;&gt;"",'2 - Unit Info'!A30,"")</f>
        <v/>
      </c>
      <c r="B30" s="160" t="str">
        <f>IF('2 - Unit Info'!E30&lt;&gt;"",'2 - Unit Info'!E30,"")</f>
        <v/>
      </c>
      <c r="C30" s="160" t="str">
        <f>IF('2 - Unit Info'!K30&lt;&gt;"",'2 - Unit Info'!K30,"")</f>
        <v/>
      </c>
      <c r="D30" s="160" t="str">
        <f>IF('2 - Unit Info'!H30&lt;&gt;"",'2 - Unit Info'!H30,"")</f>
        <v/>
      </c>
      <c r="E30" s="161" t="str">
        <f>IF('2 - Unit Info'!J30&lt;&gt;"",'2 - Unit Info'!J30,"")</f>
        <v/>
      </c>
      <c r="F30" s="162" t="str">
        <f>IF('2 - Unit Info'!L30 &lt;&gt;"", '2 - Unit Info'!L30, "")</f>
        <v/>
      </c>
      <c r="G30" s="163" t="str">
        <f>IF('2 - Unit Info'!S30 &lt;&gt;"", '2 - Unit Info'!S30, "")</f>
        <v/>
      </c>
      <c r="H30" s="164" t="str">
        <f>IF(LEN(F30)=0,"",IF(F30&lt;DATE(2024,3,1),IF(G30="Paid by tenant to landlord/third party (RUBS)", '5 - Utilities Total'!$D$20*'6 - Per Unit Calculation'!D30,"N/A based on utility billing method"),"N/A move-in date after 3/1/2024"))</f>
        <v/>
      </c>
      <c r="I30" s="164" t="str">
        <f>IF(LEN(F30)=0,"",IF(F30&lt;DATE(2024,3,1),IF(G30="Paid by tenant to landlord/third party (RUBS)", INDEX('Calculation Chart - SCC'!$B$3:$B$23, MATCH(E30,'Calculation Chart - SCC'!$A$3:$A$23, 0)),"N/A based on utility billing method"),"N/A move-in date after 3/1/2024"))</f>
        <v/>
      </c>
      <c r="J30" s="165" t="str">
        <f>IF('2 - Unit Info'!T30 &lt;&gt;"", '2 - Unit Info'!T30, "")</f>
        <v/>
      </c>
      <c r="K30" s="164" t="str">
        <f>IF(LEN(F30)=0,"",IF(F30&lt;DATE(2024,3,1),IF(J30="Paid by tenant to landlord/third party (RUBS)", '5 - Utilities Total'!$D$25*'6 - Per Unit Calculation'!D30,"N/A based on utility billing method"),"N/A move-in date after 3/1/2024"))</f>
        <v/>
      </c>
      <c r="L30" s="164" t="str">
        <f>IF(LEN(F30)=0,"",IF(F30&lt;DATE(2024,3,1),IF(J30="Paid by tenant to landlord/third party (RUBS)",INDEX('Calculation Chart - SCC'!$E$3:$E$23, MATCH(E30,'Calculation Chart - SCC'!$D$3:$D$23, 0)),"N/A based on utility billing method"),"N/A move-in date after 3/1/2024"))</f>
        <v/>
      </c>
      <c r="M30" s="165" t="str">
        <f>IF('2 - Unit Info'!U30 &lt;&gt;"", '2 - Unit Info'!U30, "")</f>
        <v/>
      </c>
      <c r="N30" s="164" t="str">
        <f>IF(LEN(F30)=0,"",IF(F30&lt;DATE(2024,3,1),IF(M30="Paid by tenant to landlord/third party (RUBS)", '5 - Utilities Total'!$D$30*'6 - Per Unit Calculation'!D30,"N/A based on utility billing method"),"N/A move-in date after 3/1/2024"))</f>
        <v/>
      </c>
      <c r="O30" s="182" t="str">
        <f>IF(LEN(F30)=0,"",IF(F30&lt;DATE(2024,3,1),IF(M30="Paid by tenant to landlord/third party (RUBS)",INDEX('Calculation Chart - SCC'!$H$3:$H$23, MATCH(E30,'Calculation Chart - SCC'!$G$3:$G$23, 0)),"N/A based on utility billing method"),"N/A move-in date after 3/1/2024"))</f>
        <v/>
      </c>
      <c r="Q30" s="184" t="str">
        <f t="shared" si="0"/>
        <v/>
      </c>
      <c r="R30" s="97" t="str">
        <f t="shared" si="1"/>
        <v/>
      </c>
    </row>
    <row r="31" spans="1:18" ht="15.75" x14ac:dyDescent="0.25">
      <c r="A31" s="159" t="str">
        <f>IF('2 - Unit Info'!A31&lt;&gt;"",'2 - Unit Info'!A31,"")</f>
        <v/>
      </c>
      <c r="B31" s="160" t="str">
        <f>IF('2 - Unit Info'!E31&lt;&gt;"",'2 - Unit Info'!E31,"")</f>
        <v/>
      </c>
      <c r="C31" s="160" t="str">
        <f>IF('2 - Unit Info'!K31&lt;&gt;"",'2 - Unit Info'!K31,"")</f>
        <v/>
      </c>
      <c r="D31" s="160" t="str">
        <f>IF('2 - Unit Info'!H31&lt;&gt;"",'2 - Unit Info'!H31,"")</f>
        <v/>
      </c>
      <c r="E31" s="161" t="str">
        <f>IF('2 - Unit Info'!J31&lt;&gt;"",'2 - Unit Info'!J31,"")</f>
        <v/>
      </c>
      <c r="F31" s="162" t="str">
        <f>IF('2 - Unit Info'!L31 &lt;&gt;"", '2 - Unit Info'!L31, "")</f>
        <v/>
      </c>
      <c r="G31" s="163" t="str">
        <f>IF('2 - Unit Info'!S31 &lt;&gt;"", '2 - Unit Info'!S31, "")</f>
        <v/>
      </c>
      <c r="H31" s="164" t="str">
        <f>IF(LEN(F31)=0,"",IF(F31&lt;DATE(2024,3,1),IF(G31="Paid by tenant to landlord/third party (RUBS)", '5 - Utilities Total'!$D$20*'6 - Per Unit Calculation'!D31,"N/A based on utility billing method"),"N/A move-in date after 3/1/2024"))</f>
        <v/>
      </c>
      <c r="I31" s="164" t="str">
        <f>IF(LEN(F31)=0,"",IF(F31&lt;DATE(2024,3,1),IF(G31="Paid by tenant to landlord/third party (RUBS)", INDEX('Calculation Chart - SCC'!$B$3:$B$23, MATCH(E31,'Calculation Chart - SCC'!$A$3:$A$23, 0)),"N/A based on utility billing method"),"N/A move-in date after 3/1/2024"))</f>
        <v/>
      </c>
      <c r="J31" s="165" t="str">
        <f>IF('2 - Unit Info'!T31 &lt;&gt;"", '2 - Unit Info'!T31, "")</f>
        <v/>
      </c>
      <c r="K31" s="164" t="str">
        <f>IF(LEN(F31)=0,"",IF(F31&lt;DATE(2024,3,1),IF(J31="Paid by tenant to landlord/third party (RUBS)", '5 - Utilities Total'!$D$25*'6 - Per Unit Calculation'!D31,"N/A based on utility billing method"),"N/A move-in date after 3/1/2024"))</f>
        <v/>
      </c>
      <c r="L31" s="164" t="str">
        <f>IF(LEN(F31)=0,"",IF(F31&lt;DATE(2024,3,1),IF(J31="Paid by tenant to landlord/third party (RUBS)",INDEX('Calculation Chart - SCC'!$E$3:$E$23, MATCH(E31,'Calculation Chart - SCC'!$D$3:$D$23, 0)),"N/A based on utility billing method"),"N/A move-in date after 3/1/2024"))</f>
        <v/>
      </c>
      <c r="M31" s="165" t="str">
        <f>IF('2 - Unit Info'!U31 &lt;&gt;"", '2 - Unit Info'!U31, "")</f>
        <v/>
      </c>
      <c r="N31" s="164" t="str">
        <f>IF(LEN(F31)=0,"",IF(F31&lt;DATE(2024,3,1),IF(M31="Paid by tenant to landlord/third party (RUBS)", '5 - Utilities Total'!$D$30*'6 - Per Unit Calculation'!D31,"N/A based on utility billing method"),"N/A move-in date after 3/1/2024"))</f>
        <v/>
      </c>
      <c r="O31" s="182" t="str">
        <f>IF(LEN(F31)=0,"",IF(F31&lt;DATE(2024,3,1),IF(M31="Paid by tenant to landlord/third party (RUBS)",INDEX('Calculation Chart - SCC'!$H$3:$H$23, MATCH(E31,'Calculation Chart - SCC'!$G$3:$G$23, 0)),"N/A based on utility billing method"),"N/A move-in date after 3/1/2024"))</f>
        <v/>
      </c>
      <c r="Q31" s="184" t="str">
        <f t="shared" si="0"/>
        <v/>
      </c>
      <c r="R31" s="97" t="str">
        <f t="shared" si="1"/>
        <v/>
      </c>
    </row>
    <row r="32" spans="1:18" ht="15.75" x14ac:dyDescent="0.25">
      <c r="A32" s="159" t="str">
        <f>IF('2 - Unit Info'!A32&lt;&gt;"",'2 - Unit Info'!A32,"")</f>
        <v/>
      </c>
      <c r="B32" s="160" t="str">
        <f>IF('2 - Unit Info'!E32&lt;&gt;"",'2 - Unit Info'!E32,"")</f>
        <v/>
      </c>
      <c r="C32" s="160" t="str">
        <f>IF('2 - Unit Info'!K32&lt;&gt;"",'2 - Unit Info'!K32,"")</f>
        <v/>
      </c>
      <c r="D32" s="160" t="str">
        <f>IF('2 - Unit Info'!H32&lt;&gt;"",'2 - Unit Info'!H32,"")</f>
        <v/>
      </c>
      <c r="E32" s="161" t="str">
        <f>IF('2 - Unit Info'!J32&lt;&gt;"",'2 - Unit Info'!J32,"")</f>
        <v/>
      </c>
      <c r="F32" s="162" t="str">
        <f>IF('2 - Unit Info'!L32 &lt;&gt;"", '2 - Unit Info'!L32, "")</f>
        <v/>
      </c>
      <c r="G32" s="163" t="str">
        <f>IF('2 - Unit Info'!S32 &lt;&gt;"", '2 - Unit Info'!S32, "")</f>
        <v/>
      </c>
      <c r="H32" s="164" t="str">
        <f>IF(LEN(F32)=0,"",IF(F32&lt;DATE(2024,3,1),IF(G32="Paid by tenant to landlord/third party (RUBS)", '5 - Utilities Total'!$D$20*'6 - Per Unit Calculation'!D32,"N/A based on utility billing method"),"N/A move-in date after 3/1/2024"))</f>
        <v/>
      </c>
      <c r="I32" s="164" t="str">
        <f>IF(LEN(F32)=0,"",IF(F32&lt;DATE(2024,3,1),IF(G32="Paid by tenant to landlord/third party (RUBS)", INDEX('Calculation Chart - SCC'!$B$3:$B$23, MATCH(E32,'Calculation Chart - SCC'!$A$3:$A$23, 0)),"N/A based on utility billing method"),"N/A move-in date after 3/1/2024"))</f>
        <v/>
      </c>
      <c r="J32" s="165" t="str">
        <f>IF('2 - Unit Info'!T32 &lt;&gt;"", '2 - Unit Info'!T32, "")</f>
        <v/>
      </c>
      <c r="K32" s="164" t="str">
        <f>IF(LEN(F32)=0,"",IF(F32&lt;DATE(2024,3,1),IF(J32="Paid by tenant to landlord/third party (RUBS)", '5 - Utilities Total'!$D$25*'6 - Per Unit Calculation'!D32,"N/A based on utility billing method"),"N/A move-in date after 3/1/2024"))</f>
        <v/>
      </c>
      <c r="L32" s="164" t="str">
        <f>IF(LEN(F32)=0,"",IF(F32&lt;DATE(2024,3,1),IF(J32="Paid by tenant to landlord/third party (RUBS)",INDEX('Calculation Chart - SCC'!$E$3:$E$23, MATCH(E32,'Calculation Chart - SCC'!$D$3:$D$23, 0)),"N/A based on utility billing method"),"N/A move-in date after 3/1/2024"))</f>
        <v/>
      </c>
      <c r="M32" s="165" t="str">
        <f>IF('2 - Unit Info'!U32 &lt;&gt;"", '2 - Unit Info'!U32, "")</f>
        <v/>
      </c>
      <c r="N32" s="164" t="str">
        <f>IF(LEN(F32)=0,"",IF(F32&lt;DATE(2024,3,1),IF(M32="Paid by tenant to landlord/third party (RUBS)", '5 - Utilities Total'!$D$30*'6 - Per Unit Calculation'!D32,"N/A based on utility billing method"),"N/A move-in date after 3/1/2024"))</f>
        <v/>
      </c>
      <c r="O32" s="182" t="str">
        <f>IF(LEN(F32)=0,"",IF(F32&lt;DATE(2024,3,1),IF(M32="Paid by tenant to landlord/third party (RUBS)",INDEX('Calculation Chart - SCC'!$H$3:$H$23, MATCH(E32,'Calculation Chart - SCC'!$G$3:$G$23, 0)),"N/A based on utility billing method"),"N/A move-in date after 3/1/2024"))</f>
        <v/>
      </c>
      <c r="Q32" s="184" t="str">
        <f t="shared" si="0"/>
        <v/>
      </c>
      <c r="R32" s="97" t="str">
        <f t="shared" si="1"/>
        <v/>
      </c>
    </row>
    <row r="33" spans="1:18" ht="15.75" x14ac:dyDescent="0.25">
      <c r="A33" s="159" t="str">
        <f>IF('2 - Unit Info'!A33&lt;&gt;"",'2 - Unit Info'!A33,"")</f>
        <v/>
      </c>
      <c r="B33" s="160" t="str">
        <f>IF('2 - Unit Info'!E33&lt;&gt;"",'2 - Unit Info'!E33,"")</f>
        <v/>
      </c>
      <c r="C33" s="160" t="str">
        <f>IF('2 - Unit Info'!K33&lt;&gt;"",'2 - Unit Info'!K33,"")</f>
        <v/>
      </c>
      <c r="D33" s="160" t="str">
        <f>IF('2 - Unit Info'!H33&lt;&gt;"",'2 - Unit Info'!H33,"")</f>
        <v/>
      </c>
      <c r="E33" s="161" t="str">
        <f>IF('2 - Unit Info'!J33&lt;&gt;"",'2 - Unit Info'!J33,"")</f>
        <v/>
      </c>
      <c r="F33" s="162" t="str">
        <f>IF('2 - Unit Info'!L33 &lt;&gt;"", '2 - Unit Info'!L33, "")</f>
        <v/>
      </c>
      <c r="G33" s="163" t="str">
        <f>IF('2 - Unit Info'!S33 &lt;&gt;"", '2 - Unit Info'!S33, "")</f>
        <v/>
      </c>
      <c r="H33" s="164" t="str">
        <f>IF(LEN(F33)=0,"",IF(F33&lt;DATE(2024,3,1),IF(G33="Paid by tenant to landlord/third party (RUBS)", '5 - Utilities Total'!$D$20*'6 - Per Unit Calculation'!D33,"N/A based on utility billing method"),"N/A move-in date after 3/1/2024"))</f>
        <v/>
      </c>
      <c r="I33" s="164" t="str">
        <f>IF(LEN(F33)=0,"",IF(F33&lt;DATE(2024,3,1),IF(G33="Paid by tenant to landlord/third party (RUBS)", INDEX('Calculation Chart - SCC'!$B$3:$B$23, MATCH(E33,'Calculation Chart - SCC'!$A$3:$A$23, 0)),"N/A based on utility billing method"),"N/A move-in date after 3/1/2024"))</f>
        <v/>
      </c>
      <c r="J33" s="165" t="str">
        <f>IF('2 - Unit Info'!T33 &lt;&gt;"", '2 - Unit Info'!T33, "")</f>
        <v/>
      </c>
      <c r="K33" s="164" t="str">
        <f>IF(LEN(F33)=0,"",IF(F33&lt;DATE(2024,3,1),IF(J33="Paid by tenant to landlord/third party (RUBS)", '5 - Utilities Total'!$D$25*'6 - Per Unit Calculation'!D33,"N/A based on utility billing method"),"N/A move-in date after 3/1/2024"))</f>
        <v/>
      </c>
      <c r="L33" s="164" t="str">
        <f>IF(LEN(F33)=0,"",IF(F33&lt;DATE(2024,3,1),IF(J33="Paid by tenant to landlord/third party (RUBS)",INDEX('Calculation Chart - SCC'!$E$3:$E$23, MATCH(E33,'Calculation Chart - SCC'!$D$3:$D$23, 0)),"N/A based on utility billing method"),"N/A move-in date after 3/1/2024"))</f>
        <v/>
      </c>
      <c r="M33" s="165" t="str">
        <f>IF('2 - Unit Info'!U33 &lt;&gt;"", '2 - Unit Info'!U33, "")</f>
        <v/>
      </c>
      <c r="N33" s="164" t="str">
        <f>IF(LEN(F33)=0,"",IF(F33&lt;DATE(2024,3,1),IF(M33="Paid by tenant to landlord/third party (RUBS)", '5 - Utilities Total'!$D$30*'6 - Per Unit Calculation'!D33,"N/A based on utility billing method"),"N/A move-in date after 3/1/2024"))</f>
        <v/>
      </c>
      <c r="O33" s="182" t="str">
        <f>IF(LEN(F33)=0,"",IF(F33&lt;DATE(2024,3,1),IF(M33="Paid by tenant to landlord/third party (RUBS)",INDEX('Calculation Chart - SCC'!$H$3:$H$23, MATCH(E33,'Calculation Chart - SCC'!$G$3:$G$23, 0)),"N/A based on utility billing method"),"N/A move-in date after 3/1/2024"))</f>
        <v/>
      </c>
      <c r="Q33" s="184" t="str">
        <f t="shared" si="0"/>
        <v/>
      </c>
      <c r="R33" s="97" t="str">
        <f t="shared" si="1"/>
        <v/>
      </c>
    </row>
    <row r="34" spans="1:18" ht="15.75" x14ac:dyDescent="0.25">
      <c r="A34" s="159" t="str">
        <f>IF('2 - Unit Info'!A34&lt;&gt;"",'2 - Unit Info'!A34,"")</f>
        <v/>
      </c>
      <c r="B34" s="160" t="str">
        <f>IF('2 - Unit Info'!E34&lt;&gt;"",'2 - Unit Info'!E34,"")</f>
        <v/>
      </c>
      <c r="C34" s="160" t="str">
        <f>IF('2 - Unit Info'!K34&lt;&gt;"",'2 - Unit Info'!K34,"")</f>
        <v/>
      </c>
      <c r="D34" s="160" t="str">
        <f>IF('2 - Unit Info'!H34&lt;&gt;"",'2 - Unit Info'!H34,"")</f>
        <v/>
      </c>
      <c r="E34" s="161" t="str">
        <f>IF('2 - Unit Info'!J34&lt;&gt;"",'2 - Unit Info'!J34,"")</f>
        <v/>
      </c>
      <c r="F34" s="162" t="str">
        <f>IF('2 - Unit Info'!L34 &lt;&gt;"", '2 - Unit Info'!L34, "")</f>
        <v/>
      </c>
      <c r="G34" s="163" t="str">
        <f>IF('2 - Unit Info'!S34 &lt;&gt;"", '2 - Unit Info'!S34, "")</f>
        <v/>
      </c>
      <c r="H34" s="164" t="str">
        <f>IF(LEN(F34)=0,"",IF(F34&lt;DATE(2024,3,1),IF(G34="Paid by tenant to landlord/third party (RUBS)", '5 - Utilities Total'!$D$20*'6 - Per Unit Calculation'!D34,"N/A based on utility billing method"),"N/A move-in date after 3/1/2024"))</f>
        <v/>
      </c>
      <c r="I34" s="164" t="str">
        <f>IF(LEN(F34)=0,"",IF(F34&lt;DATE(2024,3,1),IF(G34="Paid by tenant to landlord/third party (RUBS)", INDEX('Calculation Chart - SCC'!$B$3:$B$23, MATCH(E34,'Calculation Chart - SCC'!$A$3:$A$23, 0)),"N/A based on utility billing method"),"N/A move-in date after 3/1/2024"))</f>
        <v/>
      </c>
      <c r="J34" s="165" t="str">
        <f>IF('2 - Unit Info'!T34 &lt;&gt;"", '2 - Unit Info'!T34, "")</f>
        <v/>
      </c>
      <c r="K34" s="164" t="str">
        <f>IF(LEN(F34)=0,"",IF(F34&lt;DATE(2024,3,1),IF(J34="Paid by tenant to landlord/third party (RUBS)", '5 - Utilities Total'!$D$25*'6 - Per Unit Calculation'!D34,"N/A based on utility billing method"),"N/A move-in date after 3/1/2024"))</f>
        <v/>
      </c>
      <c r="L34" s="164" t="str">
        <f>IF(LEN(F34)=0,"",IF(F34&lt;DATE(2024,3,1),IF(J34="Paid by tenant to landlord/third party (RUBS)",INDEX('Calculation Chart - SCC'!$E$3:$E$23, MATCH(E34,'Calculation Chart - SCC'!$D$3:$D$23, 0)),"N/A based on utility billing method"),"N/A move-in date after 3/1/2024"))</f>
        <v/>
      </c>
      <c r="M34" s="165" t="str">
        <f>IF('2 - Unit Info'!U34 &lt;&gt;"", '2 - Unit Info'!U34, "")</f>
        <v/>
      </c>
      <c r="N34" s="164" t="str">
        <f>IF(LEN(F34)=0,"",IF(F34&lt;DATE(2024,3,1),IF(M34="Paid by tenant to landlord/third party (RUBS)", '5 - Utilities Total'!$D$30*'6 - Per Unit Calculation'!D34,"N/A based on utility billing method"),"N/A move-in date after 3/1/2024"))</f>
        <v/>
      </c>
      <c r="O34" s="182" t="str">
        <f>IF(LEN(F34)=0,"",IF(F34&lt;DATE(2024,3,1),IF(M34="Paid by tenant to landlord/third party (RUBS)",INDEX('Calculation Chart - SCC'!$H$3:$H$23, MATCH(E34,'Calculation Chart - SCC'!$G$3:$G$23, 0)),"N/A based on utility billing method"),"N/A move-in date after 3/1/2024"))</f>
        <v/>
      </c>
      <c r="Q34" s="184" t="str">
        <f t="shared" si="0"/>
        <v/>
      </c>
      <c r="R34" s="97" t="str">
        <f t="shared" si="1"/>
        <v/>
      </c>
    </row>
    <row r="35" spans="1:18" ht="15.75" x14ac:dyDescent="0.25">
      <c r="A35" s="159" t="str">
        <f>IF('2 - Unit Info'!A35&lt;&gt;"",'2 - Unit Info'!A35,"")</f>
        <v/>
      </c>
      <c r="B35" s="160" t="str">
        <f>IF('2 - Unit Info'!E35&lt;&gt;"",'2 - Unit Info'!E35,"")</f>
        <v/>
      </c>
      <c r="C35" s="160" t="str">
        <f>IF('2 - Unit Info'!K35&lt;&gt;"",'2 - Unit Info'!K35,"")</f>
        <v/>
      </c>
      <c r="D35" s="160" t="str">
        <f>IF('2 - Unit Info'!H35&lt;&gt;"",'2 - Unit Info'!H35,"")</f>
        <v/>
      </c>
      <c r="E35" s="161" t="str">
        <f>IF('2 - Unit Info'!J35&lt;&gt;"",'2 - Unit Info'!J35,"")</f>
        <v/>
      </c>
      <c r="F35" s="162" t="str">
        <f>IF('2 - Unit Info'!L35 &lt;&gt;"", '2 - Unit Info'!L35, "")</f>
        <v/>
      </c>
      <c r="G35" s="163" t="str">
        <f>IF('2 - Unit Info'!S35 &lt;&gt;"", '2 - Unit Info'!S35, "")</f>
        <v/>
      </c>
      <c r="H35" s="164" t="str">
        <f>IF(LEN(F35)=0,"",IF(F35&lt;DATE(2024,3,1),IF(G35="Paid by tenant to landlord/third party (RUBS)", '5 - Utilities Total'!$D$20*'6 - Per Unit Calculation'!D35,"N/A based on utility billing method"),"N/A move-in date after 3/1/2024"))</f>
        <v/>
      </c>
      <c r="I35" s="164" t="str">
        <f>IF(LEN(F35)=0,"",IF(F35&lt;DATE(2024,3,1),IF(G35="Paid by tenant to landlord/third party (RUBS)", INDEX('Calculation Chart - SCC'!$B$3:$B$23, MATCH(E35,'Calculation Chart - SCC'!$A$3:$A$23, 0)),"N/A based on utility billing method"),"N/A move-in date after 3/1/2024"))</f>
        <v/>
      </c>
      <c r="J35" s="165" t="str">
        <f>IF('2 - Unit Info'!T35 &lt;&gt;"", '2 - Unit Info'!T35, "")</f>
        <v/>
      </c>
      <c r="K35" s="164" t="str">
        <f>IF(LEN(F35)=0,"",IF(F35&lt;DATE(2024,3,1),IF(J35="Paid by tenant to landlord/third party (RUBS)", '5 - Utilities Total'!$D$25*'6 - Per Unit Calculation'!D35,"N/A based on utility billing method"),"N/A move-in date after 3/1/2024"))</f>
        <v/>
      </c>
      <c r="L35" s="164" t="str">
        <f>IF(LEN(F35)=0,"",IF(F35&lt;DATE(2024,3,1),IF(J35="Paid by tenant to landlord/third party (RUBS)",INDEX('Calculation Chart - SCC'!$E$3:$E$23, MATCH(E35,'Calculation Chart - SCC'!$D$3:$D$23, 0)),"N/A based on utility billing method"),"N/A move-in date after 3/1/2024"))</f>
        <v/>
      </c>
      <c r="M35" s="165" t="str">
        <f>IF('2 - Unit Info'!U35 &lt;&gt;"", '2 - Unit Info'!U35, "")</f>
        <v/>
      </c>
      <c r="N35" s="164" t="str">
        <f>IF(LEN(F35)=0,"",IF(F35&lt;DATE(2024,3,1),IF(M35="Paid by tenant to landlord/third party (RUBS)", '5 - Utilities Total'!$D$30*'6 - Per Unit Calculation'!D35,"N/A based on utility billing method"),"N/A move-in date after 3/1/2024"))</f>
        <v/>
      </c>
      <c r="O35" s="182" t="str">
        <f>IF(LEN(F35)=0,"",IF(F35&lt;DATE(2024,3,1),IF(M35="Paid by tenant to landlord/third party (RUBS)",INDEX('Calculation Chart - SCC'!$H$3:$H$23, MATCH(E35,'Calculation Chart - SCC'!$G$3:$G$23, 0)),"N/A based on utility billing method"),"N/A move-in date after 3/1/2024"))</f>
        <v/>
      </c>
      <c r="Q35" s="184" t="str">
        <f t="shared" si="0"/>
        <v/>
      </c>
      <c r="R35" s="97" t="str">
        <f t="shared" si="1"/>
        <v/>
      </c>
    </row>
    <row r="36" spans="1:18" ht="15.75" x14ac:dyDescent="0.25">
      <c r="A36" s="159" t="str">
        <f>IF('2 - Unit Info'!A36&lt;&gt;"",'2 - Unit Info'!A36,"")</f>
        <v/>
      </c>
      <c r="B36" s="160" t="str">
        <f>IF('2 - Unit Info'!E36&lt;&gt;"",'2 - Unit Info'!E36,"")</f>
        <v/>
      </c>
      <c r="C36" s="160" t="str">
        <f>IF('2 - Unit Info'!K36&lt;&gt;"",'2 - Unit Info'!K36,"")</f>
        <v/>
      </c>
      <c r="D36" s="160" t="str">
        <f>IF('2 - Unit Info'!H36&lt;&gt;"",'2 - Unit Info'!H36,"")</f>
        <v/>
      </c>
      <c r="E36" s="161" t="str">
        <f>IF('2 - Unit Info'!J36&lt;&gt;"",'2 - Unit Info'!J36,"")</f>
        <v/>
      </c>
      <c r="F36" s="162" t="str">
        <f>IF('2 - Unit Info'!L36 &lt;&gt;"", '2 - Unit Info'!L36, "")</f>
        <v/>
      </c>
      <c r="G36" s="163" t="str">
        <f>IF('2 - Unit Info'!S36 &lt;&gt;"", '2 - Unit Info'!S36, "")</f>
        <v/>
      </c>
      <c r="H36" s="164" t="str">
        <f>IF(LEN(F36)=0,"",IF(F36&lt;DATE(2024,3,1),IF(G36="Paid by tenant to landlord/third party (RUBS)", '5 - Utilities Total'!$D$20*'6 - Per Unit Calculation'!D36,"N/A based on utility billing method"),"N/A move-in date after 3/1/2024"))</f>
        <v/>
      </c>
      <c r="I36" s="164" t="str">
        <f>IF(LEN(F36)=0,"",IF(F36&lt;DATE(2024,3,1),IF(G36="Paid by tenant to landlord/third party (RUBS)", INDEX('Calculation Chart - SCC'!$B$3:$B$23, MATCH(E36,'Calculation Chart - SCC'!$A$3:$A$23, 0)),"N/A based on utility billing method"),"N/A move-in date after 3/1/2024"))</f>
        <v/>
      </c>
      <c r="J36" s="165" t="str">
        <f>IF('2 - Unit Info'!T36 &lt;&gt;"", '2 - Unit Info'!T36, "")</f>
        <v/>
      </c>
      <c r="K36" s="164" t="str">
        <f>IF(LEN(F36)=0,"",IF(F36&lt;DATE(2024,3,1),IF(J36="Paid by tenant to landlord/third party (RUBS)", '5 - Utilities Total'!$D$25*'6 - Per Unit Calculation'!D36,"N/A based on utility billing method"),"N/A move-in date after 3/1/2024"))</f>
        <v/>
      </c>
      <c r="L36" s="164" t="str">
        <f>IF(LEN(F36)=0,"",IF(F36&lt;DATE(2024,3,1),IF(J36="Paid by tenant to landlord/third party (RUBS)",INDEX('Calculation Chart - SCC'!$E$3:$E$23, MATCH(E36,'Calculation Chart - SCC'!$D$3:$D$23, 0)),"N/A based on utility billing method"),"N/A move-in date after 3/1/2024"))</f>
        <v/>
      </c>
      <c r="M36" s="165" t="str">
        <f>IF('2 - Unit Info'!U36 &lt;&gt;"", '2 - Unit Info'!U36, "")</f>
        <v/>
      </c>
      <c r="N36" s="164" t="str">
        <f>IF(LEN(F36)=0,"",IF(F36&lt;DATE(2024,3,1),IF(M36="Paid by tenant to landlord/third party (RUBS)", '5 - Utilities Total'!$D$30*'6 - Per Unit Calculation'!D36,"N/A based on utility billing method"),"N/A move-in date after 3/1/2024"))</f>
        <v/>
      </c>
      <c r="O36" s="182" t="str">
        <f>IF(LEN(F36)=0,"",IF(F36&lt;DATE(2024,3,1),IF(M36="Paid by tenant to landlord/third party (RUBS)",INDEX('Calculation Chart - SCC'!$H$3:$H$23, MATCH(E36,'Calculation Chart - SCC'!$G$3:$G$23, 0)),"N/A based on utility billing method"),"N/A move-in date after 3/1/2024"))</f>
        <v/>
      </c>
      <c r="Q36" s="184" t="str">
        <f t="shared" si="0"/>
        <v/>
      </c>
      <c r="R36" s="97" t="str">
        <f t="shared" si="1"/>
        <v/>
      </c>
    </row>
    <row r="37" spans="1:18" ht="15.75" x14ac:dyDescent="0.25">
      <c r="A37" s="159" t="str">
        <f>IF('2 - Unit Info'!A37&lt;&gt;"",'2 - Unit Info'!A37,"")</f>
        <v/>
      </c>
      <c r="B37" s="160" t="str">
        <f>IF('2 - Unit Info'!E37&lt;&gt;"",'2 - Unit Info'!E37,"")</f>
        <v/>
      </c>
      <c r="C37" s="160" t="str">
        <f>IF('2 - Unit Info'!K37&lt;&gt;"",'2 - Unit Info'!K37,"")</f>
        <v/>
      </c>
      <c r="D37" s="160" t="str">
        <f>IF('2 - Unit Info'!H37&lt;&gt;"",'2 - Unit Info'!H37,"")</f>
        <v/>
      </c>
      <c r="E37" s="161" t="str">
        <f>IF('2 - Unit Info'!J37&lt;&gt;"",'2 - Unit Info'!J37,"")</f>
        <v/>
      </c>
      <c r="F37" s="162" t="str">
        <f>IF('2 - Unit Info'!L37 &lt;&gt;"", '2 - Unit Info'!L37, "")</f>
        <v/>
      </c>
      <c r="G37" s="163" t="str">
        <f>IF('2 - Unit Info'!S37 &lt;&gt;"", '2 - Unit Info'!S37, "")</f>
        <v/>
      </c>
      <c r="H37" s="164" t="str">
        <f>IF(LEN(F37)=0,"",IF(F37&lt;DATE(2024,3,1),IF(G37="Paid by tenant to landlord/third party (RUBS)", '5 - Utilities Total'!$D$20*'6 - Per Unit Calculation'!D37,"N/A based on utility billing method"),"N/A move-in date after 3/1/2024"))</f>
        <v/>
      </c>
      <c r="I37" s="164" t="str">
        <f>IF(LEN(F37)=0,"",IF(F37&lt;DATE(2024,3,1),IF(G37="Paid by tenant to landlord/third party (RUBS)", INDEX('Calculation Chart - SCC'!$B$3:$B$23, MATCH(E37,'Calculation Chart - SCC'!$A$3:$A$23, 0)),"N/A based on utility billing method"),"N/A move-in date after 3/1/2024"))</f>
        <v/>
      </c>
      <c r="J37" s="165" t="str">
        <f>IF('2 - Unit Info'!T37 &lt;&gt;"", '2 - Unit Info'!T37, "")</f>
        <v/>
      </c>
      <c r="K37" s="164" t="str">
        <f>IF(LEN(F37)=0,"",IF(F37&lt;DATE(2024,3,1),IF(J37="Paid by tenant to landlord/third party (RUBS)", '5 - Utilities Total'!$D$25*'6 - Per Unit Calculation'!D37,"N/A based on utility billing method"),"N/A move-in date after 3/1/2024"))</f>
        <v/>
      </c>
      <c r="L37" s="164" t="str">
        <f>IF(LEN(F37)=0,"",IF(F37&lt;DATE(2024,3,1),IF(J37="Paid by tenant to landlord/third party (RUBS)",INDEX('Calculation Chart - SCC'!$E$3:$E$23, MATCH(E37,'Calculation Chart - SCC'!$D$3:$D$23, 0)),"N/A based on utility billing method"),"N/A move-in date after 3/1/2024"))</f>
        <v/>
      </c>
      <c r="M37" s="165" t="str">
        <f>IF('2 - Unit Info'!U37 &lt;&gt;"", '2 - Unit Info'!U37, "")</f>
        <v/>
      </c>
      <c r="N37" s="164" t="str">
        <f>IF(LEN(F37)=0,"",IF(F37&lt;DATE(2024,3,1),IF(M37="Paid by tenant to landlord/third party (RUBS)", '5 - Utilities Total'!$D$30*'6 - Per Unit Calculation'!D37,"N/A based on utility billing method"),"N/A move-in date after 3/1/2024"))</f>
        <v/>
      </c>
      <c r="O37" s="182" t="str">
        <f>IF(LEN(F37)=0,"",IF(F37&lt;DATE(2024,3,1),IF(M37="Paid by tenant to landlord/third party (RUBS)",INDEX('Calculation Chart - SCC'!$H$3:$H$23, MATCH(E37,'Calculation Chart - SCC'!$G$3:$G$23, 0)),"N/A based on utility billing method"),"N/A move-in date after 3/1/2024"))</f>
        <v/>
      </c>
      <c r="Q37" s="184" t="str">
        <f t="shared" si="0"/>
        <v/>
      </c>
      <c r="R37" s="97" t="str">
        <f t="shared" si="1"/>
        <v/>
      </c>
    </row>
    <row r="38" spans="1:18" ht="15.75" x14ac:dyDescent="0.25">
      <c r="A38" s="159" t="str">
        <f>IF('2 - Unit Info'!A38&lt;&gt;"",'2 - Unit Info'!A38,"")</f>
        <v/>
      </c>
      <c r="B38" s="160" t="str">
        <f>IF('2 - Unit Info'!E38&lt;&gt;"",'2 - Unit Info'!E38,"")</f>
        <v/>
      </c>
      <c r="C38" s="160" t="str">
        <f>IF('2 - Unit Info'!K38&lt;&gt;"",'2 - Unit Info'!K38,"")</f>
        <v/>
      </c>
      <c r="D38" s="160" t="str">
        <f>IF('2 - Unit Info'!H38&lt;&gt;"",'2 - Unit Info'!H38,"")</f>
        <v/>
      </c>
      <c r="E38" s="161" t="str">
        <f>IF('2 - Unit Info'!J38&lt;&gt;"",'2 - Unit Info'!J38,"")</f>
        <v/>
      </c>
      <c r="F38" s="162" t="str">
        <f>IF('2 - Unit Info'!L38 &lt;&gt;"", '2 - Unit Info'!L38, "")</f>
        <v/>
      </c>
      <c r="G38" s="163" t="str">
        <f>IF('2 - Unit Info'!S38 &lt;&gt;"", '2 - Unit Info'!S38, "")</f>
        <v/>
      </c>
      <c r="H38" s="164" t="str">
        <f>IF(LEN(F38)=0,"",IF(F38&lt;DATE(2024,3,1),IF(G38="Paid by tenant to landlord/third party (RUBS)", '5 - Utilities Total'!$D$20*'6 - Per Unit Calculation'!D38,"N/A based on utility billing method"),"N/A move-in date after 3/1/2024"))</f>
        <v/>
      </c>
      <c r="I38" s="164" t="str">
        <f>IF(LEN(F38)=0,"",IF(F38&lt;DATE(2024,3,1),IF(G38="Paid by tenant to landlord/third party (RUBS)", INDEX('Calculation Chart - SCC'!$B$3:$B$23, MATCH(E38,'Calculation Chart - SCC'!$A$3:$A$23, 0)),"N/A based on utility billing method"),"N/A move-in date after 3/1/2024"))</f>
        <v/>
      </c>
      <c r="J38" s="165" t="str">
        <f>IF('2 - Unit Info'!T38 &lt;&gt;"", '2 - Unit Info'!T38, "")</f>
        <v/>
      </c>
      <c r="K38" s="164" t="str">
        <f>IF(LEN(F38)=0,"",IF(F38&lt;DATE(2024,3,1),IF(J38="Paid by tenant to landlord/third party (RUBS)", '5 - Utilities Total'!$D$25*'6 - Per Unit Calculation'!D38,"N/A based on utility billing method"),"N/A move-in date after 3/1/2024"))</f>
        <v/>
      </c>
      <c r="L38" s="164" t="str">
        <f>IF(LEN(F38)=0,"",IF(F38&lt;DATE(2024,3,1),IF(J38="Paid by tenant to landlord/third party (RUBS)",INDEX('Calculation Chart - SCC'!$E$3:$E$23, MATCH(E38,'Calculation Chart - SCC'!$D$3:$D$23, 0)),"N/A based on utility billing method"),"N/A move-in date after 3/1/2024"))</f>
        <v/>
      </c>
      <c r="M38" s="165" t="str">
        <f>IF('2 - Unit Info'!U38 &lt;&gt;"", '2 - Unit Info'!U38, "")</f>
        <v/>
      </c>
      <c r="N38" s="164" t="str">
        <f>IF(LEN(F38)=0,"",IF(F38&lt;DATE(2024,3,1),IF(M38="Paid by tenant to landlord/third party (RUBS)", '5 - Utilities Total'!$D$30*'6 - Per Unit Calculation'!D38,"N/A based on utility billing method"),"N/A move-in date after 3/1/2024"))</f>
        <v/>
      </c>
      <c r="O38" s="182" t="str">
        <f>IF(LEN(F38)=0,"",IF(F38&lt;DATE(2024,3,1),IF(M38="Paid by tenant to landlord/third party (RUBS)",INDEX('Calculation Chart - SCC'!$H$3:$H$23, MATCH(E38,'Calculation Chart - SCC'!$G$3:$G$23, 0)),"N/A based on utility billing method"),"N/A move-in date after 3/1/2024"))</f>
        <v/>
      </c>
      <c r="Q38" s="184" t="str">
        <f t="shared" si="0"/>
        <v/>
      </c>
      <c r="R38" s="97" t="str">
        <f t="shared" si="1"/>
        <v/>
      </c>
    </row>
    <row r="39" spans="1:18" ht="15.75" x14ac:dyDescent="0.25">
      <c r="A39" s="159" t="str">
        <f>IF('2 - Unit Info'!A39&lt;&gt;"",'2 - Unit Info'!A39,"")</f>
        <v/>
      </c>
      <c r="B39" s="160" t="str">
        <f>IF('2 - Unit Info'!E39&lt;&gt;"",'2 - Unit Info'!E39,"")</f>
        <v/>
      </c>
      <c r="C39" s="160" t="str">
        <f>IF('2 - Unit Info'!K39&lt;&gt;"",'2 - Unit Info'!K39,"")</f>
        <v/>
      </c>
      <c r="D39" s="160" t="str">
        <f>IF('2 - Unit Info'!H39&lt;&gt;"",'2 - Unit Info'!H39,"")</f>
        <v/>
      </c>
      <c r="E39" s="161" t="str">
        <f>IF('2 - Unit Info'!J39&lt;&gt;"",'2 - Unit Info'!J39,"")</f>
        <v/>
      </c>
      <c r="F39" s="162" t="str">
        <f>IF('2 - Unit Info'!L39 &lt;&gt;"", '2 - Unit Info'!L39, "")</f>
        <v/>
      </c>
      <c r="G39" s="163" t="str">
        <f>IF('2 - Unit Info'!S39 &lt;&gt;"", '2 - Unit Info'!S39, "")</f>
        <v/>
      </c>
      <c r="H39" s="164" t="str">
        <f>IF(LEN(F39)=0,"",IF(F39&lt;DATE(2024,3,1),IF(G39="Paid by tenant to landlord/third party (RUBS)", '5 - Utilities Total'!$D$20*'6 - Per Unit Calculation'!D39,"N/A based on utility billing method"),"N/A move-in date after 3/1/2024"))</f>
        <v/>
      </c>
      <c r="I39" s="164" t="str">
        <f>IF(LEN(F39)=0,"",IF(F39&lt;DATE(2024,3,1),IF(G39="Paid by tenant to landlord/third party (RUBS)", INDEX('Calculation Chart - SCC'!$B$3:$B$23, MATCH(E39,'Calculation Chart - SCC'!$A$3:$A$23, 0)),"N/A based on utility billing method"),"N/A move-in date after 3/1/2024"))</f>
        <v/>
      </c>
      <c r="J39" s="165" t="str">
        <f>IF('2 - Unit Info'!T39 &lt;&gt;"", '2 - Unit Info'!T39, "")</f>
        <v/>
      </c>
      <c r="K39" s="164" t="str">
        <f>IF(LEN(F39)=0,"",IF(F39&lt;DATE(2024,3,1),IF(J39="Paid by tenant to landlord/third party (RUBS)", '5 - Utilities Total'!$D$25*'6 - Per Unit Calculation'!D39,"N/A based on utility billing method"),"N/A move-in date after 3/1/2024"))</f>
        <v/>
      </c>
      <c r="L39" s="164" t="str">
        <f>IF(LEN(F39)=0,"",IF(F39&lt;DATE(2024,3,1),IF(J39="Paid by tenant to landlord/third party (RUBS)",INDEX('Calculation Chart - SCC'!$E$3:$E$23, MATCH(E39,'Calculation Chart - SCC'!$D$3:$D$23, 0)),"N/A based on utility billing method"),"N/A move-in date after 3/1/2024"))</f>
        <v/>
      </c>
      <c r="M39" s="165" t="str">
        <f>IF('2 - Unit Info'!U39 &lt;&gt;"", '2 - Unit Info'!U39, "")</f>
        <v/>
      </c>
      <c r="N39" s="164" t="str">
        <f>IF(LEN(F39)=0,"",IF(F39&lt;DATE(2024,3,1),IF(M39="Paid by tenant to landlord/third party (RUBS)", '5 - Utilities Total'!$D$30*'6 - Per Unit Calculation'!D39,"N/A based on utility billing method"),"N/A move-in date after 3/1/2024"))</f>
        <v/>
      </c>
      <c r="O39" s="182" t="str">
        <f>IF(LEN(F39)=0,"",IF(F39&lt;DATE(2024,3,1),IF(M39="Paid by tenant to landlord/third party (RUBS)",INDEX('Calculation Chart - SCC'!$H$3:$H$23, MATCH(E39,'Calculation Chart - SCC'!$G$3:$G$23, 0)),"N/A based on utility billing method"),"N/A move-in date after 3/1/2024"))</f>
        <v/>
      </c>
      <c r="Q39" s="184" t="str">
        <f t="shared" si="0"/>
        <v/>
      </c>
      <c r="R39" s="97" t="str">
        <f t="shared" si="1"/>
        <v/>
      </c>
    </row>
    <row r="40" spans="1:18" ht="15.75" x14ac:dyDescent="0.25">
      <c r="A40" s="159" t="str">
        <f>IF('2 - Unit Info'!A40&lt;&gt;"",'2 - Unit Info'!A40,"")</f>
        <v/>
      </c>
      <c r="B40" s="160" t="str">
        <f>IF('2 - Unit Info'!E40&lt;&gt;"",'2 - Unit Info'!E40,"")</f>
        <v/>
      </c>
      <c r="C40" s="160" t="str">
        <f>IF('2 - Unit Info'!K40&lt;&gt;"",'2 - Unit Info'!K40,"")</f>
        <v/>
      </c>
      <c r="D40" s="160" t="str">
        <f>IF('2 - Unit Info'!H40&lt;&gt;"",'2 - Unit Info'!H40,"")</f>
        <v/>
      </c>
      <c r="E40" s="161" t="str">
        <f>IF('2 - Unit Info'!J40&lt;&gt;"",'2 - Unit Info'!J40,"")</f>
        <v/>
      </c>
      <c r="F40" s="162" t="str">
        <f>IF('2 - Unit Info'!L40 &lt;&gt;"", '2 - Unit Info'!L40, "")</f>
        <v/>
      </c>
      <c r="G40" s="163" t="str">
        <f>IF('2 - Unit Info'!S40 &lt;&gt;"", '2 - Unit Info'!S40, "")</f>
        <v/>
      </c>
      <c r="H40" s="164" t="str">
        <f>IF(LEN(F40)=0,"",IF(F40&lt;DATE(2024,3,1),IF(G40="Paid by tenant to landlord/third party (RUBS)", '5 - Utilities Total'!$D$20*'6 - Per Unit Calculation'!D40,"N/A based on utility billing method"),"N/A move-in date after 3/1/2024"))</f>
        <v/>
      </c>
      <c r="I40" s="164" t="str">
        <f>IF(LEN(F40)=0,"",IF(F40&lt;DATE(2024,3,1),IF(G40="Paid by tenant to landlord/third party (RUBS)", INDEX('Calculation Chart - SCC'!$B$3:$B$23, MATCH(E40,'Calculation Chart - SCC'!$A$3:$A$23, 0)),"N/A based on utility billing method"),"N/A move-in date after 3/1/2024"))</f>
        <v/>
      </c>
      <c r="J40" s="165" t="str">
        <f>IF('2 - Unit Info'!T40 &lt;&gt;"", '2 - Unit Info'!T40, "")</f>
        <v/>
      </c>
      <c r="K40" s="164" t="str">
        <f>IF(LEN(F40)=0,"",IF(F40&lt;DATE(2024,3,1),IF(J40="Paid by tenant to landlord/third party (RUBS)", '5 - Utilities Total'!$D$25*'6 - Per Unit Calculation'!D40,"N/A based on utility billing method"),"N/A move-in date after 3/1/2024"))</f>
        <v/>
      </c>
      <c r="L40" s="164" t="str">
        <f>IF(LEN(F40)=0,"",IF(F40&lt;DATE(2024,3,1),IF(J40="Paid by tenant to landlord/third party (RUBS)",INDEX('Calculation Chart - SCC'!$E$3:$E$23, MATCH(E40,'Calculation Chart - SCC'!$D$3:$D$23, 0)),"N/A based on utility billing method"),"N/A move-in date after 3/1/2024"))</f>
        <v/>
      </c>
      <c r="M40" s="165" t="str">
        <f>IF('2 - Unit Info'!U40 &lt;&gt;"", '2 - Unit Info'!U40, "")</f>
        <v/>
      </c>
      <c r="N40" s="164" t="str">
        <f>IF(LEN(F40)=0,"",IF(F40&lt;DATE(2024,3,1),IF(M40="Paid by tenant to landlord/third party (RUBS)", '5 - Utilities Total'!$D$30*'6 - Per Unit Calculation'!D40,"N/A based on utility billing method"),"N/A move-in date after 3/1/2024"))</f>
        <v/>
      </c>
      <c r="O40" s="182" t="str">
        <f>IF(LEN(F40)=0,"",IF(F40&lt;DATE(2024,3,1),IF(M40="Paid by tenant to landlord/third party (RUBS)",INDEX('Calculation Chart - SCC'!$H$3:$H$23, MATCH(E40,'Calculation Chart - SCC'!$G$3:$G$23, 0)),"N/A based on utility billing method"),"N/A move-in date after 3/1/2024"))</f>
        <v/>
      </c>
      <c r="Q40" s="184" t="str">
        <f t="shared" si="0"/>
        <v/>
      </c>
      <c r="R40" s="97" t="str">
        <f t="shared" si="1"/>
        <v/>
      </c>
    </row>
    <row r="41" spans="1:18" ht="15.75" x14ac:dyDescent="0.25">
      <c r="A41" s="159" t="str">
        <f>IF('2 - Unit Info'!A41&lt;&gt;"",'2 - Unit Info'!A41,"")</f>
        <v/>
      </c>
      <c r="B41" s="160" t="str">
        <f>IF('2 - Unit Info'!E41&lt;&gt;"",'2 - Unit Info'!E41,"")</f>
        <v/>
      </c>
      <c r="C41" s="160" t="str">
        <f>IF('2 - Unit Info'!K41&lt;&gt;"",'2 - Unit Info'!K41,"")</f>
        <v/>
      </c>
      <c r="D41" s="160" t="str">
        <f>IF('2 - Unit Info'!H41&lt;&gt;"",'2 - Unit Info'!H41,"")</f>
        <v/>
      </c>
      <c r="E41" s="161" t="str">
        <f>IF('2 - Unit Info'!J41&lt;&gt;"",'2 - Unit Info'!J41,"")</f>
        <v/>
      </c>
      <c r="F41" s="162" t="str">
        <f>IF('2 - Unit Info'!L41 &lt;&gt;"", '2 - Unit Info'!L41, "")</f>
        <v/>
      </c>
      <c r="G41" s="163" t="str">
        <f>IF('2 - Unit Info'!S41 &lt;&gt;"", '2 - Unit Info'!S41, "")</f>
        <v/>
      </c>
      <c r="H41" s="164" t="str">
        <f>IF(LEN(F41)=0,"",IF(F41&lt;DATE(2024,3,1),IF(G41="Paid by tenant to landlord/third party (RUBS)", '5 - Utilities Total'!$D$20*'6 - Per Unit Calculation'!D41,"N/A based on utility billing method"),"N/A move-in date after 3/1/2024"))</f>
        <v/>
      </c>
      <c r="I41" s="164" t="str">
        <f>IF(LEN(F41)=0,"",IF(F41&lt;DATE(2024,3,1),IF(G41="Paid by tenant to landlord/third party (RUBS)", INDEX('Calculation Chart - SCC'!$B$3:$B$23, MATCH(E41,'Calculation Chart - SCC'!$A$3:$A$23, 0)),"N/A based on utility billing method"),"N/A move-in date after 3/1/2024"))</f>
        <v/>
      </c>
      <c r="J41" s="165" t="str">
        <f>IF('2 - Unit Info'!T41 &lt;&gt;"", '2 - Unit Info'!T41, "")</f>
        <v/>
      </c>
      <c r="K41" s="164" t="str">
        <f>IF(LEN(F41)=0,"",IF(F41&lt;DATE(2024,3,1),IF(J41="Paid by tenant to landlord/third party (RUBS)", '5 - Utilities Total'!$D$25*'6 - Per Unit Calculation'!D41,"N/A based on utility billing method"),"N/A move-in date after 3/1/2024"))</f>
        <v/>
      </c>
      <c r="L41" s="164" t="str">
        <f>IF(LEN(F41)=0,"",IF(F41&lt;DATE(2024,3,1),IF(J41="Paid by tenant to landlord/third party (RUBS)",INDEX('Calculation Chart - SCC'!$E$3:$E$23, MATCH(E41,'Calculation Chart - SCC'!$D$3:$D$23, 0)),"N/A based on utility billing method"),"N/A move-in date after 3/1/2024"))</f>
        <v/>
      </c>
      <c r="M41" s="165" t="str">
        <f>IF('2 - Unit Info'!U41 &lt;&gt;"", '2 - Unit Info'!U41, "")</f>
        <v/>
      </c>
      <c r="N41" s="164" t="str">
        <f>IF(LEN(F41)=0,"",IF(F41&lt;DATE(2024,3,1),IF(M41="Paid by tenant to landlord/third party (RUBS)", '5 - Utilities Total'!$D$30*'6 - Per Unit Calculation'!D41,"N/A based on utility billing method"),"N/A move-in date after 3/1/2024"))</f>
        <v/>
      </c>
      <c r="O41" s="182" t="str">
        <f>IF(LEN(F41)=0,"",IF(F41&lt;DATE(2024,3,1),IF(M41="Paid by tenant to landlord/third party (RUBS)",INDEX('Calculation Chart - SCC'!$H$3:$H$23, MATCH(E41,'Calculation Chart - SCC'!$G$3:$G$23, 0)),"N/A based on utility billing method"),"N/A move-in date after 3/1/2024"))</f>
        <v/>
      </c>
      <c r="Q41" s="184" t="str">
        <f t="shared" si="0"/>
        <v/>
      </c>
      <c r="R41" s="97" t="str">
        <f t="shared" si="1"/>
        <v/>
      </c>
    </row>
    <row r="42" spans="1:18" ht="15.75" x14ac:dyDescent="0.25">
      <c r="A42" s="159" t="str">
        <f>IF('2 - Unit Info'!A42&lt;&gt;"",'2 - Unit Info'!A42,"")</f>
        <v/>
      </c>
      <c r="B42" s="160" t="str">
        <f>IF('2 - Unit Info'!E42&lt;&gt;"",'2 - Unit Info'!E42,"")</f>
        <v/>
      </c>
      <c r="C42" s="160" t="str">
        <f>IF('2 - Unit Info'!K42&lt;&gt;"",'2 - Unit Info'!K42,"")</f>
        <v/>
      </c>
      <c r="D42" s="160" t="str">
        <f>IF('2 - Unit Info'!H42&lt;&gt;"",'2 - Unit Info'!H42,"")</f>
        <v/>
      </c>
      <c r="E42" s="161" t="str">
        <f>IF('2 - Unit Info'!J42&lt;&gt;"",'2 - Unit Info'!J42,"")</f>
        <v/>
      </c>
      <c r="F42" s="162" t="str">
        <f>IF('2 - Unit Info'!L42 &lt;&gt;"", '2 - Unit Info'!L42, "")</f>
        <v/>
      </c>
      <c r="G42" s="163" t="str">
        <f>IF('2 - Unit Info'!S42 &lt;&gt;"", '2 - Unit Info'!S42, "")</f>
        <v/>
      </c>
      <c r="H42" s="164" t="str">
        <f>IF(LEN(F42)=0,"",IF(F42&lt;DATE(2024,3,1),IF(G42="Paid by tenant to landlord/third party (RUBS)", '5 - Utilities Total'!$D$20*'6 - Per Unit Calculation'!D42,"N/A based on utility billing method"),"N/A move-in date after 3/1/2024"))</f>
        <v/>
      </c>
      <c r="I42" s="164" t="str">
        <f>IF(LEN(F42)=0,"",IF(F42&lt;DATE(2024,3,1),IF(G42="Paid by tenant to landlord/third party (RUBS)", INDEX('Calculation Chart - SCC'!$B$3:$B$23, MATCH(E42,'Calculation Chart - SCC'!$A$3:$A$23, 0)),"N/A based on utility billing method"),"N/A move-in date after 3/1/2024"))</f>
        <v/>
      </c>
      <c r="J42" s="165" t="str">
        <f>IF('2 - Unit Info'!T42 &lt;&gt;"", '2 - Unit Info'!T42, "")</f>
        <v/>
      </c>
      <c r="K42" s="164" t="str">
        <f>IF(LEN(F42)=0,"",IF(F42&lt;DATE(2024,3,1),IF(J42="Paid by tenant to landlord/third party (RUBS)", '5 - Utilities Total'!$D$25*'6 - Per Unit Calculation'!D42,"N/A based on utility billing method"),"N/A move-in date after 3/1/2024"))</f>
        <v/>
      </c>
      <c r="L42" s="164" t="str">
        <f>IF(LEN(F42)=0,"",IF(F42&lt;DATE(2024,3,1),IF(J42="Paid by tenant to landlord/third party (RUBS)",INDEX('Calculation Chart - SCC'!$E$3:$E$23, MATCH(E42,'Calculation Chart - SCC'!$D$3:$D$23, 0)),"N/A based on utility billing method"),"N/A move-in date after 3/1/2024"))</f>
        <v/>
      </c>
      <c r="M42" s="165" t="str">
        <f>IF('2 - Unit Info'!U42 &lt;&gt;"", '2 - Unit Info'!U42, "")</f>
        <v/>
      </c>
      <c r="N42" s="164" t="str">
        <f>IF(LEN(F42)=0,"",IF(F42&lt;DATE(2024,3,1),IF(M42="Paid by tenant to landlord/third party (RUBS)", '5 - Utilities Total'!$D$30*'6 - Per Unit Calculation'!D42,"N/A based on utility billing method"),"N/A move-in date after 3/1/2024"))</f>
        <v/>
      </c>
      <c r="O42" s="182" t="str">
        <f>IF(LEN(F42)=0,"",IF(F42&lt;DATE(2024,3,1),IF(M42="Paid by tenant to landlord/third party (RUBS)",INDEX('Calculation Chart - SCC'!$H$3:$H$23, MATCH(E42,'Calculation Chart - SCC'!$G$3:$G$23, 0)),"N/A based on utility billing method"),"N/A move-in date after 3/1/2024"))</f>
        <v/>
      </c>
      <c r="Q42" s="184" t="str">
        <f t="shared" si="0"/>
        <v/>
      </c>
      <c r="R42" s="97" t="str">
        <f t="shared" si="1"/>
        <v/>
      </c>
    </row>
    <row r="43" spans="1:18" ht="15.75" x14ac:dyDescent="0.25">
      <c r="A43" s="159" t="str">
        <f>IF('2 - Unit Info'!A43&lt;&gt;"",'2 - Unit Info'!A43,"")</f>
        <v/>
      </c>
      <c r="B43" s="160" t="str">
        <f>IF('2 - Unit Info'!E43&lt;&gt;"",'2 - Unit Info'!E43,"")</f>
        <v/>
      </c>
      <c r="C43" s="160" t="str">
        <f>IF('2 - Unit Info'!K43&lt;&gt;"",'2 - Unit Info'!K43,"")</f>
        <v/>
      </c>
      <c r="D43" s="160" t="str">
        <f>IF('2 - Unit Info'!H43&lt;&gt;"",'2 - Unit Info'!H43,"")</f>
        <v/>
      </c>
      <c r="E43" s="161" t="str">
        <f>IF('2 - Unit Info'!J43&lt;&gt;"",'2 - Unit Info'!J43,"")</f>
        <v/>
      </c>
      <c r="F43" s="162" t="str">
        <f>IF('2 - Unit Info'!L43 &lt;&gt;"", '2 - Unit Info'!L43, "")</f>
        <v/>
      </c>
      <c r="G43" s="163" t="str">
        <f>IF('2 - Unit Info'!S43 &lt;&gt;"", '2 - Unit Info'!S43, "")</f>
        <v/>
      </c>
      <c r="H43" s="164" t="str">
        <f>IF(LEN(F43)=0,"",IF(F43&lt;DATE(2024,3,1),IF(G43="Paid by tenant to landlord/third party (RUBS)", '5 - Utilities Total'!$D$20*'6 - Per Unit Calculation'!D43,"N/A based on utility billing method"),"N/A move-in date after 3/1/2024"))</f>
        <v/>
      </c>
      <c r="I43" s="164" t="str">
        <f>IF(LEN(F43)=0,"",IF(F43&lt;DATE(2024,3,1),IF(G43="Paid by tenant to landlord/third party (RUBS)", INDEX('Calculation Chart - SCC'!$B$3:$B$23, MATCH(E43,'Calculation Chart - SCC'!$A$3:$A$23, 0)),"N/A based on utility billing method"),"N/A move-in date after 3/1/2024"))</f>
        <v/>
      </c>
      <c r="J43" s="165" t="str">
        <f>IF('2 - Unit Info'!T43 &lt;&gt;"", '2 - Unit Info'!T43, "")</f>
        <v/>
      </c>
      <c r="K43" s="164" t="str">
        <f>IF(LEN(F43)=0,"",IF(F43&lt;DATE(2024,3,1),IF(J43="Paid by tenant to landlord/third party (RUBS)", '5 - Utilities Total'!$D$25*'6 - Per Unit Calculation'!D43,"N/A based on utility billing method"),"N/A move-in date after 3/1/2024"))</f>
        <v/>
      </c>
      <c r="L43" s="164" t="str">
        <f>IF(LEN(F43)=0,"",IF(F43&lt;DATE(2024,3,1),IF(J43="Paid by tenant to landlord/third party (RUBS)",INDEX('Calculation Chart - SCC'!$E$3:$E$23, MATCH(E43,'Calculation Chart - SCC'!$D$3:$D$23, 0)),"N/A based on utility billing method"),"N/A move-in date after 3/1/2024"))</f>
        <v/>
      </c>
      <c r="M43" s="165" t="str">
        <f>IF('2 - Unit Info'!U43 &lt;&gt;"", '2 - Unit Info'!U43, "")</f>
        <v/>
      </c>
      <c r="N43" s="164" t="str">
        <f>IF(LEN(F43)=0,"",IF(F43&lt;DATE(2024,3,1),IF(M43="Paid by tenant to landlord/third party (RUBS)", '5 - Utilities Total'!$D$30*'6 - Per Unit Calculation'!D43,"N/A based on utility billing method"),"N/A move-in date after 3/1/2024"))</f>
        <v/>
      </c>
      <c r="O43" s="182" t="str">
        <f>IF(LEN(F43)=0,"",IF(F43&lt;DATE(2024,3,1),IF(M43="Paid by tenant to landlord/third party (RUBS)",INDEX('Calculation Chart - SCC'!$H$3:$H$23, MATCH(E43,'Calculation Chart - SCC'!$G$3:$G$23, 0)),"N/A based on utility billing method"),"N/A move-in date after 3/1/2024"))</f>
        <v/>
      </c>
      <c r="Q43" s="184" t="str">
        <f t="shared" si="0"/>
        <v/>
      </c>
      <c r="R43" s="97" t="str">
        <f t="shared" si="1"/>
        <v/>
      </c>
    </row>
    <row r="44" spans="1:18" ht="15.75" x14ac:dyDescent="0.25">
      <c r="A44" s="159" t="str">
        <f>IF('2 - Unit Info'!A44&lt;&gt;"",'2 - Unit Info'!A44,"")</f>
        <v/>
      </c>
      <c r="B44" s="160" t="str">
        <f>IF('2 - Unit Info'!E44&lt;&gt;"",'2 - Unit Info'!E44,"")</f>
        <v/>
      </c>
      <c r="C44" s="160" t="str">
        <f>IF('2 - Unit Info'!K44&lt;&gt;"",'2 - Unit Info'!K44,"")</f>
        <v/>
      </c>
      <c r="D44" s="160" t="str">
        <f>IF('2 - Unit Info'!H44&lt;&gt;"",'2 - Unit Info'!H44,"")</f>
        <v/>
      </c>
      <c r="E44" s="161" t="str">
        <f>IF('2 - Unit Info'!J44&lt;&gt;"",'2 - Unit Info'!J44,"")</f>
        <v/>
      </c>
      <c r="F44" s="162" t="str">
        <f>IF('2 - Unit Info'!L44 &lt;&gt;"", '2 - Unit Info'!L44, "")</f>
        <v/>
      </c>
      <c r="G44" s="163" t="str">
        <f>IF('2 - Unit Info'!S44 &lt;&gt;"", '2 - Unit Info'!S44, "")</f>
        <v/>
      </c>
      <c r="H44" s="164" t="str">
        <f>IF(LEN(F44)=0,"",IF(F44&lt;DATE(2024,3,1),IF(G44="Paid by tenant to landlord/third party (RUBS)", '5 - Utilities Total'!$D$20*'6 - Per Unit Calculation'!D44,"N/A based on utility billing method"),"N/A move-in date after 3/1/2024"))</f>
        <v/>
      </c>
      <c r="I44" s="164" t="str">
        <f>IF(LEN(F44)=0,"",IF(F44&lt;DATE(2024,3,1),IF(G44="Paid by tenant to landlord/third party (RUBS)", INDEX('Calculation Chart - SCC'!$B$3:$B$23, MATCH(E44,'Calculation Chart - SCC'!$A$3:$A$23, 0)),"N/A based on utility billing method"),"N/A move-in date after 3/1/2024"))</f>
        <v/>
      </c>
      <c r="J44" s="165" t="str">
        <f>IF('2 - Unit Info'!T44 &lt;&gt;"", '2 - Unit Info'!T44, "")</f>
        <v/>
      </c>
      <c r="K44" s="164" t="str">
        <f>IF(LEN(F44)=0,"",IF(F44&lt;DATE(2024,3,1),IF(J44="Paid by tenant to landlord/third party (RUBS)", '5 - Utilities Total'!$D$25*'6 - Per Unit Calculation'!D44,"N/A based on utility billing method"),"N/A move-in date after 3/1/2024"))</f>
        <v/>
      </c>
      <c r="L44" s="164" t="str">
        <f>IF(LEN(F44)=0,"",IF(F44&lt;DATE(2024,3,1),IF(J44="Paid by tenant to landlord/third party (RUBS)",INDEX('Calculation Chart - SCC'!$E$3:$E$23, MATCH(E44,'Calculation Chart - SCC'!$D$3:$D$23, 0)),"N/A based on utility billing method"),"N/A move-in date after 3/1/2024"))</f>
        <v/>
      </c>
      <c r="M44" s="165" t="str">
        <f>IF('2 - Unit Info'!U44 &lt;&gt;"", '2 - Unit Info'!U44, "")</f>
        <v/>
      </c>
      <c r="N44" s="164" t="str">
        <f>IF(LEN(F44)=0,"",IF(F44&lt;DATE(2024,3,1),IF(M44="Paid by tenant to landlord/third party (RUBS)", '5 - Utilities Total'!$D$30*'6 - Per Unit Calculation'!D44,"N/A based on utility billing method"),"N/A move-in date after 3/1/2024"))</f>
        <v/>
      </c>
      <c r="O44" s="182" t="str">
        <f>IF(LEN(F44)=0,"",IF(F44&lt;DATE(2024,3,1),IF(M44="Paid by tenant to landlord/third party (RUBS)",INDEX('Calculation Chart - SCC'!$H$3:$H$23, MATCH(E44,'Calculation Chart - SCC'!$G$3:$G$23, 0)),"N/A based on utility billing method"),"N/A move-in date after 3/1/2024"))</f>
        <v/>
      </c>
      <c r="Q44" s="184" t="str">
        <f t="shared" si="0"/>
        <v/>
      </c>
      <c r="R44" s="97" t="str">
        <f t="shared" si="1"/>
        <v/>
      </c>
    </row>
    <row r="45" spans="1:18" ht="15.75" x14ac:dyDescent="0.25">
      <c r="A45" s="159" t="str">
        <f>IF('2 - Unit Info'!A45&lt;&gt;"",'2 - Unit Info'!A45,"")</f>
        <v/>
      </c>
      <c r="B45" s="160" t="str">
        <f>IF('2 - Unit Info'!E45&lt;&gt;"",'2 - Unit Info'!E45,"")</f>
        <v/>
      </c>
      <c r="C45" s="160" t="str">
        <f>IF('2 - Unit Info'!K45&lt;&gt;"",'2 - Unit Info'!K45,"")</f>
        <v/>
      </c>
      <c r="D45" s="160" t="str">
        <f>IF('2 - Unit Info'!H45&lt;&gt;"",'2 - Unit Info'!H45,"")</f>
        <v/>
      </c>
      <c r="E45" s="161" t="str">
        <f>IF('2 - Unit Info'!J45&lt;&gt;"",'2 - Unit Info'!J45,"")</f>
        <v/>
      </c>
      <c r="F45" s="162" t="str">
        <f>IF('2 - Unit Info'!L45 &lt;&gt;"", '2 - Unit Info'!L45, "")</f>
        <v/>
      </c>
      <c r="G45" s="163" t="str">
        <f>IF('2 - Unit Info'!S45 &lt;&gt;"", '2 - Unit Info'!S45, "")</f>
        <v/>
      </c>
      <c r="H45" s="164" t="str">
        <f>IF(LEN(F45)=0,"",IF(F45&lt;DATE(2024,3,1),IF(G45="Paid by tenant to landlord/third party (RUBS)", '5 - Utilities Total'!$D$20*'6 - Per Unit Calculation'!D45,"N/A based on utility billing method"),"N/A move-in date after 3/1/2024"))</f>
        <v/>
      </c>
      <c r="I45" s="164" t="str">
        <f>IF(LEN(F45)=0,"",IF(F45&lt;DATE(2024,3,1),IF(G45="Paid by tenant to landlord/third party (RUBS)", INDEX('Calculation Chart - SCC'!$B$3:$B$23, MATCH(E45,'Calculation Chart - SCC'!$A$3:$A$23, 0)),"N/A based on utility billing method"),"N/A move-in date after 3/1/2024"))</f>
        <v/>
      </c>
      <c r="J45" s="165" t="str">
        <f>IF('2 - Unit Info'!T45 &lt;&gt;"", '2 - Unit Info'!T45, "")</f>
        <v/>
      </c>
      <c r="K45" s="164" t="str">
        <f>IF(LEN(F45)=0,"",IF(F45&lt;DATE(2024,3,1),IF(J45="Paid by tenant to landlord/third party (RUBS)", '5 - Utilities Total'!$D$25*'6 - Per Unit Calculation'!D45,"N/A based on utility billing method"),"N/A move-in date after 3/1/2024"))</f>
        <v/>
      </c>
      <c r="L45" s="164" t="str">
        <f>IF(LEN(F45)=0,"",IF(F45&lt;DATE(2024,3,1),IF(J45="Paid by tenant to landlord/third party (RUBS)",INDEX('Calculation Chart - SCC'!$E$3:$E$23, MATCH(E45,'Calculation Chart - SCC'!$D$3:$D$23, 0)),"N/A based on utility billing method"),"N/A move-in date after 3/1/2024"))</f>
        <v/>
      </c>
      <c r="M45" s="165" t="str">
        <f>IF('2 - Unit Info'!U45 &lt;&gt;"", '2 - Unit Info'!U45, "")</f>
        <v/>
      </c>
      <c r="N45" s="164" t="str">
        <f>IF(LEN(F45)=0,"",IF(F45&lt;DATE(2024,3,1),IF(M45="Paid by tenant to landlord/third party (RUBS)", '5 - Utilities Total'!$D$30*'6 - Per Unit Calculation'!D45,"N/A based on utility billing method"),"N/A move-in date after 3/1/2024"))</f>
        <v/>
      </c>
      <c r="O45" s="182" t="str">
        <f>IF(LEN(F45)=0,"",IF(F45&lt;DATE(2024,3,1),IF(M45="Paid by tenant to landlord/third party (RUBS)",INDEX('Calculation Chart - SCC'!$H$3:$H$23, MATCH(E45,'Calculation Chart - SCC'!$G$3:$G$23, 0)),"N/A based on utility billing method"),"N/A move-in date after 3/1/2024"))</f>
        <v/>
      </c>
      <c r="Q45" s="184" t="str">
        <f t="shared" si="0"/>
        <v/>
      </c>
      <c r="R45" s="97" t="str">
        <f t="shared" si="1"/>
        <v/>
      </c>
    </row>
    <row r="46" spans="1:18" ht="15.75" x14ac:dyDescent="0.25">
      <c r="A46" s="159" t="str">
        <f>IF('2 - Unit Info'!A46&lt;&gt;"",'2 - Unit Info'!A46,"")</f>
        <v/>
      </c>
      <c r="B46" s="160" t="str">
        <f>IF('2 - Unit Info'!E46&lt;&gt;"",'2 - Unit Info'!E46,"")</f>
        <v/>
      </c>
      <c r="C46" s="160" t="str">
        <f>IF('2 - Unit Info'!K46&lt;&gt;"",'2 - Unit Info'!K46,"")</f>
        <v/>
      </c>
      <c r="D46" s="160" t="str">
        <f>IF('2 - Unit Info'!H46&lt;&gt;"",'2 - Unit Info'!H46,"")</f>
        <v/>
      </c>
      <c r="E46" s="161" t="str">
        <f>IF('2 - Unit Info'!J46&lt;&gt;"",'2 - Unit Info'!J46,"")</f>
        <v/>
      </c>
      <c r="F46" s="162" t="str">
        <f>IF('2 - Unit Info'!L46 &lt;&gt;"", '2 - Unit Info'!L46, "")</f>
        <v/>
      </c>
      <c r="G46" s="163" t="str">
        <f>IF('2 - Unit Info'!S46 &lt;&gt;"", '2 - Unit Info'!S46, "")</f>
        <v/>
      </c>
      <c r="H46" s="164" t="str">
        <f>IF(LEN(F46)=0,"",IF(F46&lt;DATE(2024,3,1),IF(G46="Paid by tenant to landlord/third party (RUBS)", '5 - Utilities Total'!$D$20*'6 - Per Unit Calculation'!D46,"N/A based on utility billing method"),"N/A move-in date after 3/1/2024"))</f>
        <v/>
      </c>
      <c r="I46" s="164" t="str">
        <f>IF(LEN(F46)=0,"",IF(F46&lt;DATE(2024,3,1),IF(G46="Paid by tenant to landlord/third party (RUBS)", INDEX('Calculation Chart - SCC'!$B$3:$B$23, MATCH(E46,'Calculation Chart - SCC'!$A$3:$A$23, 0)),"N/A based on utility billing method"),"N/A move-in date after 3/1/2024"))</f>
        <v/>
      </c>
      <c r="J46" s="165" t="str">
        <f>IF('2 - Unit Info'!T46 &lt;&gt;"", '2 - Unit Info'!T46, "")</f>
        <v/>
      </c>
      <c r="K46" s="164" t="str">
        <f>IF(LEN(F46)=0,"",IF(F46&lt;DATE(2024,3,1),IF(J46="Paid by tenant to landlord/third party (RUBS)", '5 - Utilities Total'!$D$25*'6 - Per Unit Calculation'!D46,"N/A based on utility billing method"),"N/A move-in date after 3/1/2024"))</f>
        <v/>
      </c>
      <c r="L46" s="164" t="str">
        <f>IF(LEN(F46)=0,"",IF(F46&lt;DATE(2024,3,1),IF(J46="Paid by tenant to landlord/third party (RUBS)",INDEX('Calculation Chart - SCC'!$E$3:$E$23, MATCH(E46,'Calculation Chart - SCC'!$D$3:$D$23, 0)),"N/A based on utility billing method"),"N/A move-in date after 3/1/2024"))</f>
        <v/>
      </c>
      <c r="M46" s="165" t="str">
        <f>IF('2 - Unit Info'!U46 &lt;&gt;"", '2 - Unit Info'!U46, "")</f>
        <v/>
      </c>
      <c r="N46" s="164" t="str">
        <f>IF(LEN(F46)=0,"",IF(F46&lt;DATE(2024,3,1),IF(M46="Paid by tenant to landlord/third party (RUBS)", '5 - Utilities Total'!$D$30*'6 - Per Unit Calculation'!D46,"N/A based on utility billing method"),"N/A move-in date after 3/1/2024"))</f>
        <v/>
      </c>
      <c r="O46" s="182" t="str">
        <f>IF(LEN(F46)=0,"",IF(F46&lt;DATE(2024,3,1),IF(M46="Paid by tenant to landlord/third party (RUBS)",INDEX('Calculation Chart - SCC'!$H$3:$H$23, MATCH(E46,'Calculation Chart - SCC'!$G$3:$G$23, 0)),"N/A based on utility billing method"),"N/A move-in date after 3/1/2024"))</f>
        <v/>
      </c>
      <c r="Q46" s="184" t="str">
        <f t="shared" si="0"/>
        <v/>
      </c>
      <c r="R46" s="97" t="str">
        <f t="shared" si="1"/>
        <v/>
      </c>
    </row>
    <row r="47" spans="1:18" ht="15.75" x14ac:dyDescent="0.25">
      <c r="A47" s="159" t="str">
        <f>IF('2 - Unit Info'!A47&lt;&gt;"",'2 - Unit Info'!A47,"")</f>
        <v/>
      </c>
      <c r="B47" s="160" t="str">
        <f>IF('2 - Unit Info'!E47&lt;&gt;"",'2 - Unit Info'!E47,"")</f>
        <v/>
      </c>
      <c r="C47" s="160" t="str">
        <f>IF('2 - Unit Info'!K47&lt;&gt;"",'2 - Unit Info'!K47,"")</f>
        <v/>
      </c>
      <c r="D47" s="160" t="str">
        <f>IF('2 - Unit Info'!H47&lt;&gt;"",'2 - Unit Info'!H47,"")</f>
        <v/>
      </c>
      <c r="E47" s="161" t="str">
        <f>IF('2 - Unit Info'!J47&lt;&gt;"",'2 - Unit Info'!J47,"")</f>
        <v/>
      </c>
      <c r="F47" s="162" t="str">
        <f>IF('2 - Unit Info'!L47 &lt;&gt;"", '2 - Unit Info'!L47, "")</f>
        <v/>
      </c>
      <c r="G47" s="163" t="str">
        <f>IF('2 - Unit Info'!S47 &lt;&gt;"", '2 - Unit Info'!S47, "")</f>
        <v/>
      </c>
      <c r="H47" s="164" t="str">
        <f>IF(LEN(F47)=0,"",IF(F47&lt;DATE(2024,3,1),IF(G47="Paid by tenant to landlord/third party (RUBS)", '5 - Utilities Total'!$D$20*'6 - Per Unit Calculation'!D47,"N/A based on utility billing method"),"N/A move-in date after 3/1/2024"))</f>
        <v/>
      </c>
      <c r="I47" s="164" t="str">
        <f>IF(LEN(F47)=0,"",IF(F47&lt;DATE(2024,3,1),IF(G47="Paid by tenant to landlord/third party (RUBS)", INDEX('Calculation Chart - SCC'!$B$3:$B$23, MATCH(E47,'Calculation Chart - SCC'!$A$3:$A$23, 0)),"N/A based on utility billing method"),"N/A move-in date after 3/1/2024"))</f>
        <v/>
      </c>
      <c r="J47" s="165" t="str">
        <f>IF('2 - Unit Info'!T47 &lt;&gt;"", '2 - Unit Info'!T47, "")</f>
        <v/>
      </c>
      <c r="K47" s="164" t="str">
        <f>IF(LEN(F47)=0,"",IF(F47&lt;DATE(2024,3,1),IF(J47="Paid by tenant to landlord/third party (RUBS)", '5 - Utilities Total'!$D$25*'6 - Per Unit Calculation'!D47,"N/A based on utility billing method"),"N/A move-in date after 3/1/2024"))</f>
        <v/>
      </c>
      <c r="L47" s="164" t="str">
        <f>IF(LEN(F47)=0,"",IF(F47&lt;DATE(2024,3,1),IF(J47="Paid by tenant to landlord/third party (RUBS)",INDEX('Calculation Chart - SCC'!$E$3:$E$23, MATCH(E47,'Calculation Chart - SCC'!$D$3:$D$23, 0)),"N/A based on utility billing method"),"N/A move-in date after 3/1/2024"))</f>
        <v/>
      </c>
      <c r="M47" s="165" t="str">
        <f>IF('2 - Unit Info'!U47 &lt;&gt;"", '2 - Unit Info'!U47, "")</f>
        <v/>
      </c>
      <c r="N47" s="164" t="str">
        <f>IF(LEN(F47)=0,"",IF(F47&lt;DATE(2024,3,1),IF(M47="Paid by tenant to landlord/third party (RUBS)", '5 - Utilities Total'!$D$30*'6 - Per Unit Calculation'!D47,"N/A based on utility billing method"),"N/A move-in date after 3/1/2024"))</f>
        <v/>
      </c>
      <c r="O47" s="182" t="str">
        <f>IF(LEN(F47)=0,"",IF(F47&lt;DATE(2024,3,1),IF(M47="Paid by tenant to landlord/third party (RUBS)",INDEX('Calculation Chart - SCC'!$H$3:$H$23, MATCH(E47,'Calculation Chart - SCC'!$G$3:$G$23, 0)),"N/A based on utility billing method"),"N/A move-in date after 3/1/2024"))</f>
        <v/>
      </c>
      <c r="Q47" s="184" t="str">
        <f t="shared" si="0"/>
        <v/>
      </c>
      <c r="R47" s="97" t="str">
        <f t="shared" si="1"/>
        <v/>
      </c>
    </row>
    <row r="48" spans="1:18" ht="15.75" x14ac:dyDescent="0.25">
      <c r="A48" s="159" t="str">
        <f>IF('2 - Unit Info'!A48&lt;&gt;"",'2 - Unit Info'!A48,"")</f>
        <v/>
      </c>
      <c r="B48" s="160" t="str">
        <f>IF('2 - Unit Info'!E48&lt;&gt;"",'2 - Unit Info'!E48,"")</f>
        <v/>
      </c>
      <c r="C48" s="160" t="str">
        <f>IF('2 - Unit Info'!K48&lt;&gt;"",'2 - Unit Info'!K48,"")</f>
        <v/>
      </c>
      <c r="D48" s="160" t="str">
        <f>IF('2 - Unit Info'!H48&lt;&gt;"",'2 - Unit Info'!H48,"")</f>
        <v/>
      </c>
      <c r="E48" s="161" t="str">
        <f>IF('2 - Unit Info'!J48&lt;&gt;"",'2 - Unit Info'!J48,"")</f>
        <v/>
      </c>
      <c r="F48" s="162" t="str">
        <f>IF('2 - Unit Info'!L48 &lt;&gt;"", '2 - Unit Info'!L48, "")</f>
        <v/>
      </c>
      <c r="G48" s="163" t="str">
        <f>IF('2 - Unit Info'!S48 &lt;&gt;"", '2 - Unit Info'!S48, "")</f>
        <v/>
      </c>
      <c r="H48" s="164" t="str">
        <f>IF(LEN(F48)=0,"",IF(F48&lt;DATE(2024,3,1),IF(G48="Paid by tenant to landlord/third party (RUBS)", '5 - Utilities Total'!$D$20*'6 - Per Unit Calculation'!D48,"N/A based on utility billing method"),"N/A move-in date after 3/1/2024"))</f>
        <v/>
      </c>
      <c r="I48" s="164" t="str">
        <f>IF(LEN(F48)=0,"",IF(F48&lt;DATE(2024,3,1),IF(G48="Paid by tenant to landlord/third party (RUBS)", INDEX('Calculation Chart - SCC'!$B$3:$B$23, MATCH(E48,'Calculation Chart - SCC'!$A$3:$A$23, 0)),"N/A based on utility billing method"),"N/A move-in date after 3/1/2024"))</f>
        <v/>
      </c>
      <c r="J48" s="165" t="str">
        <f>IF('2 - Unit Info'!T48 &lt;&gt;"", '2 - Unit Info'!T48, "")</f>
        <v/>
      </c>
      <c r="K48" s="164" t="str">
        <f>IF(LEN(F48)=0,"",IF(F48&lt;DATE(2024,3,1),IF(J48="Paid by tenant to landlord/third party (RUBS)", '5 - Utilities Total'!$D$25*'6 - Per Unit Calculation'!D48,"N/A based on utility billing method"),"N/A move-in date after 3/1/2024"))</f>
        <v/>
      </c>
      <c r="L48" s="164" t="str">
        <f>IF(LEN(F48)=0,"",IF(F48&lt;DATE(2024,3,1),IF(J48="Paid by tenant to landlord/third party (RUBS)",INDEX('Calculation Chart - SCC'!$E$3:$E$23, MATCH(E48,'Calculation Chart - SCC'!$D$3:$D$23, 0)),"N/A based on utility billing method"),"N/A move-in date after 3/1/2024"))</f>
        <v/>
      </c>
      <c r="M48" s="165" t="str">
        <f>IF('2 - Unit Info'!U48 &lt;&gt;"", '2 - Unit Info'!U48, "")</f>
        <v/>
      </c>
      <c r="N48" s="164" t="str">
        <f>IF(LEN(F48)=0,"",IF(F48&lt;DATE(2024,3,1),IF(M48="Paid by tenant to landlord/third party (RUBS)", '5 - Utilities Total'!$D$30*'6 - Per Unit Calculation'!D48,"N/A based on utility billing method"),"N/A move-in date after 3/1/2024"))</f>
        <v/>
      </c>
      <c r="O48" s="182" t="str">
        <f>IF(LEN(F48)=0,"",IF(F48&lt;DATE(2024,3,1),IF(M48="Paid by tenant to landlord/third party (RUBS)",INDEX('Calculation Chart - SCC'!$H$3:$H$23, MATCH(E48,'Calculation Chart - SCC'!$G$3:$G$23, 0)),"N/A based on utility billing method"),"N/A move-in date after 3/1/2024"))</f>
        <v/>
      </c>
      <c r="Q48" s="184" t="str">
        <f t="shared" si="0"/>
        <v/>
      </c>
      <c r="R48" s="97" t="str">
        <f t="shared" si="1"/>
        <v/>
      </c>
    </row>
    <row r="49" spans="1:18" ht="15.75" x14ac:dyDescent="0.25">
      <c r="A49" s="159" t="str">
        <f>IF('2 - Unit Info'!A49&lt;&gt;"",'2 - Unit Info'!A49,"")</f>
        <v/>
      </c>
      <c r="B49" s="160" t="str">
        <f>IF('2 - Unit Info'!E49&lt;&gt;"",'2 - Unit Info'!E49,"")</f>
        <v/>
      </c>
      <c r="C49" s="160" t="str">
        <f>IF('2 - Unit Info'!K49&lt;&gt;"",'2 - Unit Info'!K49,"")</f>
        <v/>
      </c>
      <c r="D49" s="160" t="str">
        <f>IF('2 - Unit Info'!H49&lt;&gt;"",'2 - Unit Info'!H49,"")</f>
        <v/>
      </c>
      <c r="E49" s="161" t="str">
        <f>IF('2 - Unit Info'!J49&lt;&gt;"",'2 - Unit Info'!J49,"")</f>
        <v/>
      </c>
      <c r="F49" s="162" t="str">
        <f>IF('2 - Unit Info'!L49 &lt;&gt;"", '2 - Unit Info'!L49, "")</f>
        <v/>
      </c>
      <c r="G49" s="163" t="str">
        <f>IF('2 - Unit Info'!S49 &lt;&gt;"", '2 - Unit Info'!S49, "")</f>
        <v/>
      </c>
      <c r="H49" s="164" t="str">
        <f>IF(LEN(F49)=0,"",IF(F49&lt;DATE(2024,3,1),IF(G49="Paid by tenant to landlord/third party (RUBS)", '5 - Utilities Total'!$D$20*'6 - Per Unit Calculation'!D49,"N/A based on utility billing method"),"N/A move-in date after 3/1/2024"))</f>
        <v/>
      </c>
      <c r="I49" s="164" t="str">
        <f>IF(LEN(F49)=0,"",IF(F49&lt;DATE(2024,3,1),IF(G49="Paid by tenant to landlord/third party (RUBS)", INDEX('Calculation Chart - SCC'!$B$3:$B$23, MATCH(E49,'Calculation Chart - SCC'!$A$3:$A$23, 0)),"N/A based on utility billing method"),"N/A move-in date after 3/1/2024"))</f>
        <v/>
      </c>
      <c r="J49" s="165" t="str">
        <f>IF('2 - Unit Info'!T49 &lt;&gt;"", '2 - Unit Info'!T49, "")</f>
        <v/>
      </c>
      <c r="K49" s="164" t="str">
        <f>IF(LEN(F49)=0,"",IF(F49&lt;DATE(2024,3,1),IF(J49="Paid by tenant to landlord/third party (RUBS)", '5 - Utilities Total'!$D$25*'6 - Per Unit Calculation'!D49,"N/A based on utility billing method"),"N/A move-in date after 3/1/2024"))</f>
        <v/>
      </c>
      <c r="L49" s="164" t="str">
        <f>IF(LEN(F49)=0,"",IF(F49&lt;DATE(2024,3,1),IF(J49="Paid by tenant to landlord/third party (RUBS)",INDEX('Calculation Chart - SCC'!$E$3:$E$23, MATCH(E49,'Calculation Chart - SCC'!$D$3:$D$23, 0)),"N/A based on utility billing method"),"N/A move-in date after 3/1/2024"))</f>
        <v/>
      </c>
      <c r="M49" s="165" t="str">
        <f>IF('2 - Unit Info'!U49 &lt;&gt;"", '2 - Unit Info'!U49, "")</f>
        <v/>
      </c>
      <c r="N49" s="164" t="str">
        <f>IF(LEN(F49)=0,"",IF(F49&lt;DATE(2024,3,1),IF(M49="Paid by tenant to landlord/third party (RUBS)", '5 - Utilities Total'!$D$30*'6 - Per Unit Calculation'!D49,"N/A based on utility billing method"),"N/A move-in date after 3/1/2024"))</f>
        <v/>
      </c>
      <c r="O49" s="182" t="str">
        <f>IF(LEN(F49)=0,"",IF(F49&lt;DATE(2024,3,1),IF(M49="Paid by tenant to landlord/third party (RUBS)",INDEX('Calculation Chart - SCC'!$H$3:$H$23, MATCH(E49,'Calculation Chart - SCC'!$G$3:$G$23, 0)),"N/A based on utility billing method"),"N/A move-in date after 3/1/2024"))</f>
        <v/>
      </c>
      <c r="Q49" s="184" t="str">
        <f t="shared" si="0"/>
        <v/>
      </c>
      <c r="R49" s="97" t="str">
        <f t="shared" si="1"/>
        <v/>
      </c>
    </row>
    <row r="50" spans="1:18" ht="15.75" x14ac:dyDescent="0.25">
      <c r="A50" s="159" t="str">
        <f>IF('2 - Unit Info'!A50&lt;&gt;"",'2 - Unit Info'!A50,"")</f>
        <v/>
      </c>
      <c r="B50" s="160" t="str">
        <f>IF('2 - Unit Info'!E50&lt;&gt;"",'2 - Unit Info'!E50,"")</f>
        <v/>
      </c>
      <c r="C50" s="160" t="str">
        <f>IF('2 - Unit Info'!K50&lt;&gt;"",'2 - Unit Info'!K50,"")</f>
        <v/>
      </c>
      <c r="D50" s="160" t="str">
        <f>IF('2 - Unit Info'!H50&lt;&gt;"",'2 - Unit Info'!H50,"")</f>
        <v/>
      </c>
      <c r="E50" s="161" t="str">
        <f>IF('2 - Unit Info'!J50&lt;&gt;"",'2 - Unit Info'!J50,"")</f>
        <v/>
      </c>
      <c r="F50" s="162" t="str">
        <f>IF('2 - Unit Info'!L50 &lt;&gt;"", '2 - Unit Info'!L50, "")</f>
        <v/>
      </c>
      <c r="G50" s="163" t="str">
        <f>IF('2 - Unit Info'!S50 &lt;&gt;"", '2 - Unit Info'!S50, "")</f>
        <v/>
      </c>
      <c r="H50" s="164" t="str">
        <f>IF(LEN(F50)=0,"",IF(F50&lt;DATE(2024,3,1),IF(G50="Paid by tenant to landlord/third party (RUBS)", '5 - Utilities Total'!$D$20*'6 - Per Unit Calculation'!D50,"N/A based on utility billing method"),"N/A move-in date after 3/1/2024"))</f>
        <v/>
      </c>
      <c r="I50" s="164" t="str">
        <f>IF(LEN(F50)=0,"",IF(F50&lt;DATE(2024,3,1),IF(G50="Paid by tenant to landlord/third party (RUBS)", INDEX('Calculation Chart - SCC'!$B$3:$B$23, MATCH(E50,'Calculation Chart - SCC'!$A$3:$A$23, 0)),"N/A based on utility billing method"),"N/A move-in date after 3/1/2024"))</f>
        <v/>
      </c>
      <c r="J50" s="165" t="str">
        <f>IF('2 - Unit Info'!T50 &lt;&gt;"", '2 - Unit Info'!T50, "")</f>
        <v/>
      </c>
      <c r="K50" s="164" t="str">
        <f>IF(LEN(F50)=0,"",IF(F50&lt;DATE(2024,3,1),IF(J50="Paid by tenant to landlord/third party (RUBS)", '5 - Utilities Total'!$D$25*'6 - Per Unit Calculation'!D50,"N/A based on utility billing method"),"N/A move-in date after 3/1/2024"))</f>
        <v/>
      </c>
      <c r="L50" s="164" t="str">
        <f>IF(LEN(F50)=0,"",IF(F50&lt;DATE(2024,3,1),IF(J50="Paid by tenant to landlord/third party (RUBS)",INDEX('Calculation Chart - SCC'!$E$3:$E$23, MATCH(E50,'Calculation Chart - SCC'!$D$3:$D$23, 0)),"N/A based on utility billing method"),"N/A move-in date after 3/1/2024"))</f>
        <v/>
      </c>
      <c r="M50" s="165" t="str">
        <f>IF('2 - Unit Info'!U50 &lt;&gt;"", '2 - Unit Info'!U50, "")</f>
        <v/>
      </c>
      <c r="N50" s="164" t="str">
        <f>IF(LEN(F50)=0,"",IF(F50&lt;DATE(2024,3,1),IF(M50="Paid by tenant to landlord/third party (RUBS)", '5 - Utilities Total'!$D$30*'6 - Per Unit Calculation'!D50,"N/A based on utility billing method"),"N/A move-in date after 3/1/2024"))</f>
        <v/>
      </c>
      <c r="O50" s="182" t="str">
        <f>IF(LEN(F50)=0,"",IF(F50&lt;DATE(2024,3,1),IF(M50="Paid by tenant to landlord/third party (RUBS)",INDEX('Calculation Chart - SCC'!$H$3:$H$23, MATCH(E50,'Calculation Chart - SCC'!$G$3:$G$23, 0)),"N/A based on utility billing method"),"N/A move-in date after 3/1/2024"))</f>
        <v/>
      </c>
      <c r="Q50" s="184" t="str">
        <f t="shared" si="0"/>
        <v/>
      </c>
      <c r="R50" s="97" t="str">
        <f t="shared" si="1"/>
        <v/>
      </c>
    </row>
    <row r="51" spans="1:18" ht="15.75" x14ac:dyDescent="0.25">
      <c r="A51" s="159" t="str">
        <f>IF('2 - Unit Info'!A51&lt;&gt;"",'2 - Unit Info'!A51,"")</f>
        <v/>
      </c>
      <c r="B51" s="160" t="str">
        <f>IF('2 - Unit Info'!E51&lt;&gt;"",'2 - Unit Info'!E51,"")</f>
        <v/>
      </c>
      <c r="C51" s="160" t="str">
        <f>IF('2 - Unit Info'!K51&lt;&gt;"",'2 - Unit Info'!K51,"")</f>
        <v/>
      </c>
      <c r="D51" s="160" t="str">
        <f>IF('2 - Unit Info'!H51&lt;&gt;"",'2 - Unit Info'!H51,"")</f>
        <v/>
      </c>
      <c r="E51" s="161" t="str">
        <f>IF('2 - Unit Info'!J51&lt;&gt;"",'2 - Unit Info'!J51,"")</f>
        <v/>
      </c>
      <c r="F51" s="162" t="str">
        <f>IF('2 - Unit Info'!L51 &lt;&gt;"", '2 - Unit Info'!L51, "")</f>
        <v/>
      </c>
      <c r="G51" s="163" t="str">
        <f>IF('2 - Unit Info'!S51 &lt;&gt;"", '2 - Unit Info'!S51, "")</f>
        <v/>
      </c>
      <c r="H51" s="164" t="str">
        <f>IF(LEN(F51)=0,"",IF(F51&lt;DATE(2024,3,1),IF(G51="Paid by tenant to landlord/third party (RUBS)", '5 - Utilities Total'!$D$20*'6 - Per Unit Calculation'!D51,"N/A based on utility billing method"),"N/A move-in date after 3/1/2024"))</f>
        <v/>
      </c>
      <c r="I51" s="164" t="str">
        <f>IF(LEN(F51)=0,"",IF(F51&lt;DATE(2024,3,1),IF(G51="Paid by tenant to landlord/third party (RUBS)", INDEX('Calculation Chart - SCC'!$B$3:$B$23, MATCH(E51,'Calculation Chart - SCC'!$A$3:$A$23, 0)),"N/A based on utility billing method"),"N/A move-in date after 3/1/2024"))</f>
        <v/>
      </c>
      <c r="J51" s="165" t="str">
        <f>IF('2 - Unit Info'!T51 &lt;&gt;"", '2 - Unit Info'!T51, "")</f>
        <v/>
      </c>
      <c r="K51" s="164" t="str">
        <f>IF(LEN(F51)=0,"",IF(F51&lt;DATE(2024,3,1),IF(J51="Paid by tenant to landlord/third party (RUBS)", '5 - Utilities Total'!$D$25*'6 - Per Unit Calculation'!D51,"N/A based on utility billing method"),"N/A move-in date after 3/1/2024"))</f>
        <v/>
      </c>
      <c r="L51" s="164" t="str">
        <f>IF(LEN(F51)=0,"",IF(F51&lt;DATE(2024,3,1),IF(J51="Paid by tenant to landlord/third party (RUBS)",INDEX('Calculation Chart - SCC'!$E$3:$E$23, MATCH(E51,'Calculation Chart - SCC'!$D$3:$D$23, 0)),"N/A based on utility billing method"),"N/A move-in date after 3/1/2024"))</f>
        <v/>
      </c>
      <c r="M51" s="165" t="str">
        <f>IF('2 - Unit Info'!U51 &lt;&gt;"", '2 - Unit Info'!U51, "")</f>
        <v/>
      </c>
      <c r="N51" s="164" t="str">
        <f>IF(LEN(F51)=0,"",IF(F51&lt;DATE(2024,3,1),IF(M51="Paid by tenant to landlord/third party (RUBS)", '5 - Utilities Total'!$D$30*'6 - Per Unit Calculation'!D51,"N/A based on utility billing method"),"N/A move-in date after 3/1/2024"))</f>
        <v/>
      </c>
      <c r="O51" s="182" t="str">
        <f>IF(LEN(F51)=0,"",IF(F51&lt;DATE(2024,3,1),IF(M51="Paid by tenant to landlord/third party (RUBS)",INDEX('Calculation Chart - SCC'!$H$3:$H$23, MATCH(E51,'Calculation Chart - SCC'!$G$3:$G$23, 0)),"N/A based on utility billing method"),"N/A move-in date after 3/1/2024"))</f>
        <v/>
      </c>
      <c r="Q51" s="184" t="str">
        <f t="shared" si="0"/>
        <v/>
      </c>
      <c r="R51" s="97" t="str">
        <f t="shared" si="1"/>
        <v/>
      </c>
    </row>
    <row r="52" spans="1:18" ht="15.75" x14ac:dyDescent="0.25">
      <c r="A52" s="159" t="str">
        <f>IF('2 - Unit Info'!A52&lt;&gt;"",'2 - Unit Info'!A52,"")</f>
        <v/>
      </c>
      <c r="B52" s="160" t="str">
        <f>IF('2 - Unit Info'!E52&lt;&gt;"",'2 - Unit Info'!E52,"")</f>
        <v/>
      </c>
      <c r="C52" s="160" t="str">
        <f>IF('2 - Unit Info'!K52&lt;&gt;"",'2 - Unit Info'!K52,"")</f>
        <v/>
      </c>
      <c r="D52" s="160" t="str">
        <f>IF('2 - Unit Info'!H52&lt;&gt;"",'2 - Unit Info'!H52,"")</f>
        <v/>
      </c>
      <c r="E52" s="161" t="str">
        <f>IF('2 - Unit Info'!J52&lt;&gt;"",'2 - Unit Info'!J52,"")</f>
        <v/>
      </c>
      <c r="F52" s="162" t="str">
        <f>IF('2 - Unit Info'!L52 &lt;&gt;"", '2 - Unit Info'!L52, "")</f>
        <v/>
      </c>
      <c r="G52" s="163" t="str">
        <f>IF('2 - Unit Info'!S52 &lt;&gt;"", '2 - Unit Info'!S52, "")</f>
        <v/>
      </c>
      <c r="H52" s="164" t="str">
        <f>IF(LEN(F52)=0,"",IF(F52&lt;DATE(2024,3,1),IF(G52="Paid by tenant to landlord/third party (RUBS)", '5 - Utilities Total'!$D$20*'6 - Per Unit Calculation'!D52,"N/A based on utility billing method"),"N/A move-in date after 3/1/2024"))</f>
        <v/>
      </c>
      <c r="I52" s="164" t="str">
        <f>IF(LEN(F52)=0,"",IF(F52&lt;DATE(2024,3,1),IF(G52="Paid by tenant to landlord/third party (RUBS)", INDEX('Calculation Chart - SCC'!$B$3:$B$23, MATCH(E52,'Calculation Chart - SCC'!$A$3:$A$23, 0)),"N/A based on utility billing method"),"N/A move-in date after 3/1/2024"))</f>
        <v/>
      </c>
      <c r="J52" s="165" t="str">
        <f>IF('2 - Unit Info'!T52 &lt;&gt;"", '2 - Unit Info'!T52, "")</f>
        <v/>
      </c>
      <c r="K52" s="164" t="str">
        <f>IF(LEN(F52)=0,"",IF(F52&lt;DATE(2024,3,1),IF(J52="Paid by tenant to landlord/third party (RUBS)", '5 - Utilities Total'!$D$25*'6 - Per Unit Calculation'!D52,"N/A based on utility billing method"),"N/A move-in date after 3/1/2024"))</f>
        <v/>
      </c>
      <c r="L52" s="164" t="str">
        <f>IF(LEN(F52)=0,"",IF(F52&lt;DATE(2024,3,1),IF(J52="Paid by tenant to landlord/third party (RUBS)",INDEX('Calculation Chart - SCC'!$E$3:$E$23, MATCH(E52,'Calculation Chart - SCC'!$D$3:$D$23, 0)),"N/A based on utility billing method"),"N/A move-in date after 3/1/2024"))</f>
        <v/>
      </c>
      <c r="M52" s="165" t="str">
        <f>IF('2 - Unit Info'!U52 &lt;&gt;"", '2 - Unit Info'!U52, "")</f>
        <v/>
      </c>
      <c r="N52" s="164" t="str">
        <f>IF(LEN(F52)=0,"",IF(F52&lt;DATE(2024,3,1),IF(M52="Paid by tenant to landlord/third party (RUBS)", '5 - Utilities Total'!$D$30*'6 - Per Unit Calculation'!D52,"N/A based on utility billing method"),"N/A move-in date after 3/1/2024"))</f>
        <v/>
      </c>
      <c r="O52" s="182" t="str">
        <f>IF(LEN(F52)=0,"",IF(F52&lt;DATE(2024,3,1),IF(M52="Paid by tenant to landlord/third party (RUBS)",INDEX('Calculation Chart - SCC'!$H$3:$H$23, MATCH(E52,'Calculation Chart - SCC'!$G$3:$G$23, 0)),"N/A based on utility billing method"),"N/A move-in date after 3/1/2024"))</f>
        <v/>
      </c>
      <c r="Q52" s="184" t="str">
        <f t="shared" si="0"/>
        <v/>
      </c>
      <c r="R52" s="97" t="str">
        <f t="shared" si="1"/>
        <v/>
      </c>
    </row>
    <row r="53" spans="1:18" ht="15.75" x14ac:dyDescent="0.25">
      <c r="A53" s="159" t="str">
        <f>IF('2 - Unit Info'!A53&lt;&gt;"",'2 - Unit Info'!A53,"")</f>
        <v/>
      </c>
      <c r="B53" s="160" t="str">
        <f>IF('2 - Unit Info'!E53&lt;&gt;"",'2 - Unit Info'!E53,"")</f>
        <v/>
      </c>
      <c r="C53" s="160" t="str">
        <f>IF('2 - Unit Info'!K53&lt;&gt;"",'2 - Unit Info'!K53,"")</f>
        <v/>
      </c>
      <c r="D53" s="160" t="str">
        <f>IF('2 - Unit Info'!H53&lt;&gt;"",'2 - Unit Info'!H53,"")</f>
        <v/>
      </c>
      <c r="E53" s="161" t="str">
        <f>IF('2 - Unit Info'!J53&lt;&gt;"",'2 - Unit Info'!J53,"")</f>
        <v/>
      </c>
      <c r="F53" s="162" t="str">
        <f>IF('2 - Unit Info'!L53 &lt;&gt;"", '2 - Unit Info'!L53, "")</f>
        <v/>
      </c>
      <c r="G53" s="163" t="str">
        <f>IF('2 - Unit Info'!S53 &lt;&gt;"", '2 - Unit Info'!S53, "")</f>
        <v/>
      </c>
      <c r="H53" s="164" t="str">
        <f>IF(LEN(F53)=0,"",IF(F53&lt;DATE(2024,3,1),IF(G53="Paid by tenant to landlord/third party (RUBS)", '5 - Utilities Total'!$D$20*'6 - Per Unit Calculation'!D53,"N/A based on utility billing method"),"N/A move-in date after 3/1/2024"))</f>
        <v/>
      </c>
      <c r="I53" s="164" t="str">
        <f>IF(LEN(F53)=0,"",IF(F53&lt;DATE(2024,3,1),IF(G53="Paid by tenant to landlord/third party (RUBS)", INDEX('Calculation Chart - SCC'!$B$3:$B$23, MATCH(E53,'Calculation Chart - SCC'!$A$3:$A$23, 0)),"N/A based on utility billing method"),"N/A move-in date after 3/1/2024"))</f>
        <v/>
      </c>
      <c r="J53" s="165" t="str">
        <f>IF('2 - Unit Info'!T53 &lt;&gt;"", '2 - Unit Info'!T53, "")</f>
        <v/>
      </c>
      <c r="K53" s="164" t="str">
        <f>IF(LEN(F53)=0,"",IF(F53&lt;DATE(2024,3,1),IF(J53="Paid by tenant to landlord/third party (RUBS)", '5 - Utilities Total'!$D$25*'6 - Per Unit Calculation'!D53,"N/A based on utility billing method"),"N/A move-in date after 3/1/2024"))</f>
        <v/>
      </c>
      <c r="L53" s="164" t="str">
        <f>IF(LEN(F53)=0,"",IF(F53&lt;DATE(2024,3,1),IF(J53="Paid by tenant to landlord/third party (RUBS)",INDEX('Calculation Chart - SCC'!$E$3:$E$23, MATCH(E53,'Calculation Chart - SCC'!$D$3:$D$23, 0)),"N/A based on utility billing method"),"N/A move-in date after 3/1/2024"))</f>
        <v/>
      </c>
      <c r="M53" s="165" t="str">
        <f>IF('2 - Unit Info'!U53 &lt;&gt;"", '2 - Unit Info'!U53, "")</f>
        <v/>
      </c>
      <c r="N53" s="164" t="str">
        <f>IF(LEN(F53)=0,"",IF(F53&lt;DATE(2024,3,1),IF(M53="Paid by tenant to landlord/third party (RUBS)", '5 - Utilities Total'!$D$30*'6 - Per Unit Calculation'!D53,"N/A based on utility billing method"),"N/A move-in date after 3/1/2024"))</f>
        <v/>
      </c>
      <c r="O53" s="182" t="str">
        <f>IF(LEN(F53)=0,"",IF(F53&lt;DATE(2024,3,1),IF(M53="Paid by tenant to landlord/third party (RUBS)",INDEX('Calculation Chart - SCC'!$H$3:$H$23, MATCH(E53,'Calculation Chart - SCC'!$G$3:$G$23, 0)),"N/A based on utility billing method"),"N/A move-in date after 3/1/2024"))</f>
        <v/>
      </c>
      <c r="Q53" s="184" t="str">
        <f t="shared" si="0"/>
        <v/>
      </c>
      <c r="R53" s="97" t="str">
        <f t="shared" si="1"/>
        <v/>
      </c>
    </row>
    <row r="54" spans="1:18" ht="15.75" x14ac:dyDescent="0.25">
      <c r="A54" s="159" t="str">
        <f>IF('2 - Unit Info'!A54&lt;&gt;"",'2 - Unit Info'!A54,"")</f>
        <v/>
      </c>
      <c r="B54" s="160" t="str">
        <f>IF('2 - Unit Info'!E54&lt;&gt;"",'2 - Unit Info'!E54,"")</f>
        <v/>
      </c>
      <c r="C54" s="160" t="str">
        <f>IF('2 - Unit Info'!K54&lt;&gt;"",'2 - Unit Info'!K54,"")</f>
        <v/>
      </c>
      <c r="D54" s="160" t="str">
        <f>IF('2 - Unit Info'!H54&lt;&gt;"",'2 - Unit Info'!H54,"")</f>
        <v/>
      </c>
      <c r="E54" s="161" t="str">
        <f>IF('2 - Unit Info'!J54&lt;&gt;"",'2 - Unit Info'!J54,"")</f>
        <v/>
      </c>
      <c r="F54" s="162" t="str">
        <f>IF('2 - Unit Info'!L54 &lt;&gt;"", '2 - Unit Info'!L54, "")</f>
        <v/>
      </c>
      <c r="G54" s="163" t="str">
        <f>IF('2 - Unit Info'!S54 &lt;&gt;"", '2 - Unit Info'!S54, "")</f>
        <v/>
      </c>
      <c r="H54" s="164" t="str">
        <f>IF(LEN(F54)=0,"",IF(F54&lt;DATE(2024,3,1),IF(G54="Paid by tenant to landlord/third party (RUBS)", '5 - Utilities Total'!$D$20*'6 - Per Unit Calculation'!D54,"N/A based on utility billing method"),"N/A move-in date after 3/1/2024"))</f>
        <v/>
      </c>
      <c r="I54" s="164" t="str">
        <f>IF(LEN(F54)=0,"",IF(F54&lt;DATE(2024,3,1),IF(G54="Paid by tenant to landlord/third party (RUBS)", INDEX('Calculation Chart - SCC'!$B$3:$B$23, MATCH(E54,'Calculation Chart - SCC'!$A$3:$A$23, 0)),"N/A based on utility billing method"),"N/A move-in date after 3/1/2024"))</f>
        <v/>
      </c>
      <c r="J54" s="165" t="str">
        <f>IF('2 - Unit Info'!T54 &lt;&gt;"", '2 - Unit Info'!T54, "")</f>
        <v/>
      </c>
      <c r="K54" s="164" t="str">
        <f>IF(LEN(F54)=0,"",IF(F54&lt;DATE(2024,3,1),IF(J54="Paid by tenant to landlord/third party (RUBS)", '5 - Utilities Total'!$D$25*'6 - Per Unit Calculation'!D54,"N/A based on utility billing method"),"N/A move-in date after 3/1/2024"))</f>
        <v/>
      </c>
      <c r="L54" s="164" t="str">
        <f>IF(LEN(F54)=0,"",IF(F54&lt;DATE(2024,3,1),IF(J54="Paid by tenant to landlord/third party (RUBS)",INDEX('Calculation Chart - SCC'!$E$3:$E$23, MATCH(E54,'Calculation Chart - SCC'!$D$3:$D$23, 0)),"N/A based on utility billing method"),"N/A move-in date after 3/1/2024"))</f>
        <v/>
      </c>
      <c r="M54" s="165" t="str">
        <f>IF('2 - Unit Info'!U54 &lt;&gt;"", '2 - Unit Info'!U54, "")</f>
        <v/>
      </c>
      <c r="N54" s="164" t="str">
        <f>IF(LEN(F54)=0,"",IF(F54&lt;DATE(2024,3,1),IF(M54="Paid by tenant to landlord/third party (RUBS)", '5 - Utilities Total'!$D$30*'6 - Per Unit Calculation'!D54,"N/A based on utility billing method"),"N/A move-in date after 3/1/2024"))</f>
        <v/>
      </c>
      <c r="O54" s="182" t="str">
        <f>IF(LEN(F54)=0,"",IF(F54&lt;DATE(2024,3,1),IF(M54="Paid by tenant to landlord/third party (RUBS)",INDEX('Calculation Chart - SCC'!$H$3:$H$23, MATCH(E54,'Calculation Chart - SCC'!$G$3:$G$23, 0)),"N/A based on utility billing method"),"N/A move-in date after 3/1/2024"))</f>
        <v/>
      </c>
      <c r="Q54" s="184" t="str">
        <f t="shared" si="0"/>
        <v/>
      </c>
      <c r="R54" s="97" t="str">
        <f t="shared" si="1"/>
        <v/>
      </c>
    </row>
    <row r="55" spans="1:18" ht="15.75" x14ac:dyDescent="0.25">
      <c r="A55" s="159" t="str">
        <f>IF('2 - Unit Info'!A55&lt;&gt;"",'2 - Unit Info'!A55,"")</f>
        <v/>
      </c>
      <c r="B55" s="160" t="str">
        <f>IF('2 - Unit Info'!E55&lt;&gt;"",'2 - Unit Info'!E55,"")</f>
        <v/>
      </c>
      <c r="C55" s="160" t="str">
        <f>IF('2 - Unit Info'!K55&lt;&gt;"",'2 - Unit Info'!K55,"")</f>
        <v/>
      </c>
      <c r="D55" s="160" t="str">
        <f>IF('2 - Unit Info'!H55&lt;&gt;"",'2 - Unit Info'!H55,"")</f>
        <v/>
      </c>
      <c r="E55" s="161" t="str">
        <f>IF('2 - Unit Info'!J55&lt;&gt;"",'2 - Unit Info'!J55,"")</f>
        <v/>
      </c>
      <c r="F55" s="162" t="str">
        <f>IF('2 - Unit Info'!L55 &lt;&gt;"", '2 - Unit Info'!L55, "")</f>
        <v/>
      </c>
      <c r="G55" s="163" t="str">
        <f>IF('2 - Unit Info'!S55 &lt;&gt;"", '2 - Unit Info'!S55, "")</f>
        <v/>
      </c>
      <c r="H55" s="164" t="str">
        <f>IF(LEN(F55)=0,"",IF(F55&lt;DATE(2024,3,1),IF(G55="Paid by tenant to landlord/third party (RUBS)", '5 - Utilities Total'!$D$20*'6 - Per Unit Calculation'!D55,"N/A based on utility billing method"),"N/A move-in date after 3/1/2024"))</f>
        <v/>
      </c>
      <c r="I55" s="164" t="str">
        <f>IF(LEN(F55)=0,"",IF(F55&lt;DATE(2024,3,1),IF(G55="Paid by tenant to landlord/third party (RUBS)", INDEX('Calculation Chart - SCC'!$B$3:$B$23, MATCH(E55,'Calculation Chart - SCC'!$A$3:$A$23, 0)),"N/A based on utility billing method"),"N/A move-in date after 3/1/2024"))</f>
        <v/>
      </c>
      <c r="J55" s="165" t="str">
        <f>IF('2 - Unit Info'!T55 &lt;&gt;"", '2 - Unit Info'!T55, "")</f>
        <v/>
      </c>
      <c r="K55" s="164" t="str">
        <f>IF(LEN(F55)=0,"",IF(F55&lt;DATE(2024,3,1),IF(J55="Paid by tenant to landlord/third party (RUBS)", '5 - Utilities Total'!$D$25*'6 - Per Unit Calculation'!D55,"N/A based on utility billing method"),"N/A move-in date after 3/1/2024"))</f>
        <v/>
      </c>
      <c r="L55" s="164" t="str">
        <f>IF(LEN(F55)=0,"",IF(F55&lt;DATE(2024,3,1),IF(J55="Paid by tenant to landlord/third party (RUBS)",INDEX('Calculation Chart - SCC'!$E$3:$E$23, MATCH(E55,'Calculation Chart - SCC'!$D$3:$D$23, 0)),"N/A based on utility billing method"),"N/A move-in date after 3/1/2024"))</f>
        <v/>
      </c>
      <c r="M55" s="165" t="str">
        <f>IF('2 - Unit Info'!U55 &lt;&gt;"", '2 - Unit Info'!U55, "")</f>
        <v/>
      </c>
      <c r="N55" s="164" t="str">
        <f>IF(LEN(F55)=0,"",IF(F55&lt;DATE(2024,3,1),IF(M55="Paid by tenant to landlord/third party (RUBS)", '5 - Utilities Total'!$D$30*'6 - Per Unit Calculation'!D55,"N/A based on utility billing method"),"N/A move-in date after 3/1/2024"))</f>
        <v/>
      </c>
      <c r="O55" s="182" t="str">
        <f>IF(LEN(F55)=0,"",IF(F55&lt;DATE(2024,3,1),IF(M55="Paid by tenant to landlord/third party (RUBS)",INDEX('Calculation Chart - SCC'!$H$3:$H$23, MATCH(E55,'Calculation Chart - SCC'!$G$3:$G$23, 0)),"N/A based on utility billing method"),"N/A move-in date after 3/1/2024"))</f>
        <v/>
      </c>
      <c r="Q55" s="184" t="str">
        <f t="shared" si="0"/>
        <v/>
      </c>
      <c r="R55" s="97" t="str">
        <f t="shared" si="1"/>
        <v/>
      </c>
    </row>
    <row r="56" spans="1:18" ht="15.75" x14ac:dyDescent="0.25">
      <c r="A56" s="159" t="str">
        <f>IF('2 - Unit Info'!A56&lt;&gt;"",'2 - Unit Info'!A56,"")</f>
        <v/>
      </c>
      <c r="B56" s="160" t="str">
        <f>IF('2 - Unit Info'!E56&lt;&gt;"",'2 - Unit Info'!E56,"")</f>
        <v/>
      </c>
      <c r="C56" s="160" t="str">
        <f>IF('2 - Unit Info'!K56&lt;&gt;"",'2 - Unit Info'!K56,"")</f>
        <v/>
      </c>
      <c r="D56" s="160" t="str">
        <f>IF('2 - Unit Info'!H56&lt;&gt;"",'2 - Unit Info'!H56,"")</f>
        <v/>
      </c>
      <c r="E56" s="161" t="str">
        <f>IF('2 - Unit Info'!J56&lt;&gt;"",'2 - Unit Info'!J56,"")</f>
        <v/>
      </c>
      <c r="F56" s="162" t="str">
        <f>IF('2 - Unit Info'!L56 &lt;&gt;"", '2 - Unit Info'!L56, "")</f>
        <v/>
      </c>
      <c r="G56" s="163" t="str">
        <f>IF('2 - Unit Info'!S56 &lt;&gt;"", '2 - Unit Info'!S56, "")</f>
        <v/>
      </c>
      <c r="H56" s="164" t="str">
        <f>IF(LEN(F56)=0,"",IF(F56&lt;DATE(2024,3,1),IF(G56="Paid by tenant to landlord/third party (RUBS)", '5 - Utilities Total'!$D$20*'6 - Per Unit Calculation'!D56,"N/A based on utility billing method"),"N/A move-in date after 3/1/2024"))</f>
        <v/>
      </c>
      <c r="I56" s="164" t="str">
        <f>IF(LEN(F56)=0,"",IF(F56&lt;DATE(2024,3,1),IF(G56="Paid by tenant to landlord/third party (RUBS)", INDEX('Calculation Chart - SCC'!$B$3:$B$23, MATCH(E56,'Calculation Chart - SCC'!$A$3:$A$23, 0)),"N/A based on utility billing method"),"N/A move-in date after 3/1/2024"))</f>
        <v/>
      </c>
      <c r="J56" s="165" t="str">
        <f>IF('2 - Unit Info'!T56 &lt;&gt;"", '2 - Unit Info'!T56, "")</f>
        <v/>
      </c>
      <c r="K56" s="164" t="str">
        <f>IF(LEN(F56)=0,"",IF(F56&lt;DATE(2024,3,1),IF(J56="Paid by tenant to landlord/third party (RUBS)", '5 - Utilities Total'!$D$25*'6 - Per Unit Calculation'!D56,"N/A based on utility billing method"),"N/A move-in date after 3/1/2024"))</f>
        <v/>
      </c>
      <c r="L56" s="164" t="str">
        <f>IF(LEN(F56)=0,"",IF(F56&lt;DATE(2024,3,1),IF(J56="Paid by tenant to landlord/third party (RUBS)",INDEX('Calculation Chart - SCC'!$E$3:$E$23, MATCH(E56,'Calculation Chart - SCC'!$D$3:$D$23, 0)),"N/A based on utility billing method"),"N/A move-in date after 3/1/2024"))</f>
        <v/>
      </c>
      <c r="M56" s="165" t="str">
        <f>IF('2 - Unit Info'!U56 &lt;&gt;"", '2 - Unit Info'!U56, "")</f>
        <v/>
      </c>
      <c r="N56" s="164" t="str">
        <f>IF(LEN(F56)=0,"",IF(F56&lt;DATE(2024,3,1),IF(M56="Paid by tenant to landlord/third party (RUBS)", '5 - Utilities Total'!$D$30*'6 - Per Unit Calculation'!D56,"N/A based on utility billing method"),"N/A move-in date after 3/1/2024"))</f>
        <v/>
      </c>
      <c r="O56" s="182" t="str">
        <f>IF(LEN(F56)=0,"",IF(F56&lt;DATE(2024,3,1),IF(M56="Paid by tenant to landlord/third party (RUBS)",INDEX('Calculation Chart - SCC'!$H$3:$H$23, MATCH(E56,'Calculation Chart - SCC'!$G$3:$G$23, 0)),"N/A based on utility billing method"),"N/A move-in date after 3/1/2024"))</f>
        <v/>
      </c>
      <c r="Q56" s="184" t="str">
        <f t="shared" si="0"/>
        <v/>
      </c>
      <c r="R56" s="97" t="str">
        <f t="shared" si="1"/>
        <v/>
      </c>
    </row>
    <row r="57" spans="1:18" ht="15.75" x14ac:dyDescent="0.25">
      <c r="A57" s="159" t="str">
        <f>IF('2 - Unit Info'!A57&lt;&gt;"",'2 - Unit Info'!A57,"")</f>
        <v/>
      </c>
      <c r="B57" s="160" t="str">
        <f>IF('2 - Unit Info'!E57&lt;&gt;"",'2 - Unit Info'!E57,"")</f>
        <v/>
      </c>
      <c r="C57" s="160" t="str">
        <f>IF('2 - Unit Info'!K57&lt;&gt;"",'2 - Unit Info'!K57,"")</f>
        <v/>
      </c>
      <c r="D57" s="160" t="str">
        <f>IF('2 - Unit Info'!H57&lt;&gt;"",'2 - Unit Info'!H57,"")</f>
        <v/>
      </c>
      <c r="E57" s="161" t="str">
        <f>IF('2 - Unit Info'!J57&lt;&gt;"",'2 - Unit Info'!J57,"")</f>
        <v/>
      </c>
      <c r="F57" s="162" t="str">
        <f>IF('2 - Unit Info'!L57 &lt;&gt;"", '2 - Unit Info'!L57, "")</f>
        <v/>
      </c>
      <c r="G57" s="163" t="str">
        <f>IF('2 - Unit Info'!S57 &lt;&gt;"", '2 - Unit Info'!S57, "")</f>
        <v/>
      </c>
      <c r="H57" s="164" t="str">
        <f>IF(LEN(F57)=0,"",IF(F57&lt;DATE(2024,3,1),IF(G57="Paid by tenant to landlord/third party (RUBS)", '5 - Utilities Total'!$D$20*'6 - Per Unit Calculation'!D57,"N/A based on utility billing method"),"N/A move-in date after 3/1/2024"))</f>
        <v/>
      </c>
      <c r="I57" s="164" t="str">
        <f>IF(LEN(F57)=0,"",IF(F57&lt;DATE(2024,3,1),IF(G57="Paid by tenant to landlord/third party (RUBS)", INDEX('Calculation Chart - SCC'!$B$3:$B$23, MATCH(E57,'Calculation Chart - SCC'!$A$3:$A$23, 0)),"N/A based on utility billing method"),"N/A move-in date after 3/1/2024"))</f>
        <v/>
      </c>
      <c r="J57" s="165" t="str">
        <f>IF('2 - Unit Info'!T57 &lt;&gt;"", '2 - Unit Info'!T57, "")</f>
        <v/>
      </c>
      <c r="K57" s="164" t="str">
        <f>IF(LEN(F57)=0,"",IF(F57&lt;DATE(2024,3,1),IF(J57="Paid by tenant to landlord/third party (RUBS)", '5 - Utilities Total'!$D$25*'6 - Per Unit Calculation'!D57,"N/A based on utility billing method"),"N/A move-in date after 3/1/2024"))</f>
        <v/>
      </c>
      <c r="L57" s="164" t="str">
        <f>IF(LEN(F57)=0,"",IF(F57&lt;DATE(2024,3,1),IF(J57="Paid by tenant to landlord/third party (RUBS)",INDEX('Calculation Chart - SCC'!$E$3:$E$23, MATCH(E57,'Calculation Chart - SCC'!$D$3:$D$23, 0)),"N/A based on utility billing method"),"N/A move-in date after 3/1/2024"))</f>
        <v/>
      </c>
      <c r="M57" s="165" t="str">
        <f>IF('2 - Unit Info'!U57 &lt;&gt;"", '2 - Unit Info'!U57, "")</f>
        <v/>
      </c>
      <c r="N57" s="164" t="str">
        <f>IF(LEN(F57)=0,"",IF(F57&lt;DATE(2024,3,1),IF(M57="Paid by tenant to landlord/third party (RUBS)", '5 - Utilities Total'!$D$30*'6 - Per Unit Calculation'!D57,"N/A based on utility billing method"),"N/A move-in date after 3/1/2024"))</f>
        <v/>
      </c>
      <c r="O57" s="182" t="str">
        <f>IF(LEN(F57)=0,"",IF(F57&lt;DATE(2024,3,1),IF(M57="Paid by tenant to landlord/third party (RUBS)",INDEX('Calculation Chart - SCC'!$H$3:$H$23, MATCH(E57,'Calculation Chart - SCC'!$G$3:$G$23, 0)),"N/A based on utility billing method"),"N/A move-in date after 3/1/2024"))</f>
        <v/>
      </c>
      <c r="Q57" s="184" t="str">
        <f t="shared" si="0"/>
        <v/>
      </c>
      <c r="R57" s="97" t="str">
        <f t="shared" si="1"/>
        <v/>
      </c>
    </row>
    <row r="58" spans="1:18" ht="15.75" x14ac:dyDescent="0.25">
      <c r="A58" s="159" t="str">
        <f>IF('2 - Unit Info'!A58&lt;&gt;"",'2 - Unit Info'!A58,"")</f>
        <v/>
      </c>
      <c r="B58" s="160" t="str">
        <f>IF('2 - Unit Info'!E58&lt;&gt;"",'2 - Unit Info'!E58,"")</f>
        <v/>
      </c>
      <c r="C58" s="160" t="str">
        <f>IF('2 - Unit Info'!K58&lt;&gt;"",'2 - Unit Info'!K58,"")</f>
        <v/>
      </c>
      <c r="D58" s="160" t="str">
        <f>IF('2 - Unit Info'!H58&lt;&gt;"",'2 - Unit Info'!H58,"")</f>
        <v/>
      </c>
      <c r="E58" s="161" t="str">
        <f>IF('2 - Unit Info'!J58&lt;&gt;"",'2 - Unit Info'!J58,"")</f>
        <v/>
      </c>
      <c r="F58" s="162" t="str">
        <f>IF('2 - Unit Info'!L58 &lt;&gt;"", '2 - Unit Info'!L58, "")</f>
        <v/>
      </c>
      <c r="G58" s="163" t="str">
        <f>IF('2 - Unit Info'!S58 &lt;&gt;"", '2 - Unit Info'!S58, "")</f>
        <v/>
      </c>
      <c r="H58" s="164" t="str">
        <f>IF(LEN(F58)=0,"",IF(F58&lt;DATE(2024,3,1),IF(G58="Paid by tenant to landlord/third party (RUBS)", '5 - Utilities Total'!$D$20*'6 - Per Unit Calculation'!D58,"N/A based on utility billing method"),"N/A move-in date after 3/1/2024"))</f>
        <v/>
      </c>
      <c r="I58" s="164" t="str">
        <f>IF(LEN(F58)=0,"",IF(F58&lt;DATE(2024,3,1),IF(G58="Paid by tenant to landlord/third party (RUBS)", INDEX('Calculation Chart - SCC'!$B$3:$B$23, MATCH(E58,'Calculation Chart - SCC'!$A$3:$A$23, 0)),"N/A based on utility billing method"),"N/A move-in date after 3/1/2024"))</f>
        <v/>
      </c>
      <c r="J58" s="165" t="str">
        <f>IF('2 - Unit Info'!T58 &lt;&gt;"", '2 - Unit Info'!T58, "")</f>
        <v/>
      </c>
      <c r="K58" s="164" t="str">
        <f>IF(LEN(F58)=0,"",IF(F58&lt;DATE(2024,3,1),IF(J58="Paid by tenant to landlord/third party (RUBS)", '5 - Utilities Total'!$D$25*'6 - Per Unit Calculation'!D58,"N/A based on utility billing method"),"N/A move-in date after 3/1/2024"))</f>
        <v/>
      </c>
      <c r="L58" s="164" t="str">
        <f>IF(LEN(F58)=0,"",IF(F58&lt;DATE(2024,3,1),IF(J58="Paid by tenant to landlord/third party (RUBS)",INDEX('Calculation Chart - SCC'!$E$3:$E$23, MATCH(E58,'Calculation Chart - SCC'!$D$3:$D$23, 0)),"N/A based on utility billing method"),"N/A move-in date after 3/1/2024"))</f>
        <v/>
      </c>
      <c r="M58" s="165" t="str">
        <f>IF('2 - Unit Info'!U58 &lt;&gt;"", '2 - Unit Info'!U58, "")</f>
        <v/>
      </c>
      <c r="N58" s="164" t="str">
        <f>IF(LEN(F58)=0,"",IF(F58&lt;DATE(2024,3,1),IF(M58="Paid by tenant to landlord/third party (RUBS)", '5 - Utilities Total'!$D$30*'6 - Per Unit Calculation'!D58,"N/A based on utility billing method"),"N/A move-in date after 3/1/2024"))</f>
        <v/>
      </c>
      <c r="O58" s="182" t="str">
        <f>IF(LEN(F58)=0,"",IF(F58&lt;DATE(2024,3,1),IF(M58="Paid by tenant to landlord/third party (RUBS)",INDEX('Calculation Chart - SCC'!$H$3:$H$23, MATCH(E58,'Calculation Chart - SCC'!$G$3:$G$23, 0)),"N/A based on utility billing method"),"N/A move-in date after 3/1/2024"))</f>
        <v/>
      </c>
      <c r="Q58" s="184" t="str">
        <f t="shared" si="0"/>
        <v/>
      </c>
      <c r="R58" s="97" t="str">
        <f t="shared" si="1"/>
        <v/>
      </c>
    </row>
    <row r="59" spans="1:18" ht="15.75" x14ac:dyDescent="0.25">
      <c r="A59" s="159" t="str">
        <f>IF('2 - Unit Info'!A59&lt;&gt;"",'2 - Unit Info'!A59,"")</f>
        <v/>
      </c>
      <c r="B59" s="160" t="str">
        <f>IF('2 - Unit Info'!E59&lt;&gt;"",'2 - Unit Info'!E59,"")</f>
        <v/>
      </c>
      <c r="C59" s="160" t="str">
        <f>IF('2 - Unit Info'!K59&lt;&gt;"",'2 - Unit Info'!K59,"")</f>
        <v/>
      </c>
      <c r="D59" s="160" t="str">
        <f>IF('2 - Unit Info'!H59&lt;&gt;"",'2 - Unit Info'!H59,"")</f>
        <v/>
      </c>
      <c r="E59" s="161" t="str">
        <f>IF('2 - Unit Info'!J59&lt;&gt;"",'2 - Unit Info'!J59,"")</f>
        <v/>
      </c>
      <c r="F59" s="162" t="str">
        <f>IF('2 - Unit Info'!L59 &lt;&gt;"", '2 - Unit Info'!L59, "")</f>
        <v/>
      </c>
      <c r="G59" s="163" t="str">
        <f>IF('2 - Unit Info'!S59 &lt;&gt;"", '2 - Unit Info'!S59, "")</f>
        <v/>
      </c>
      <c r="H59" s="164" t="str">
        <f>IF(LEN(F59)=0,"",IF(F59&lt;DATE(2024,3,1),IF(G59="Paid by tenant to landlord/third party (RUBS)", '5 - Utilities Total'!$D$20*'6 - Per Unit Calculation'!D59,"N/A based on utility billing method"),"N/A move-in date after 3/1/2024"))</f>
        <v/>
      </c>
      <c r="I59" s="164" t="str">
        <f>IF(LEN(F59)=0,"",IF(F59&lt;DATE(2024,3,1),IF(G59="Paid by tenant to landlord/third party (RUBS)", INDEX('Calculation Chart - SCC'!$B$3:$B$23, MATCH(E59,'Calculation Chart - SCC'!$A$3:$A$23, 0)),"N/A based on utility billing method"),"N/A move-in date after 3/1/2024"))</f>
        <v/>
      </c>
      <c r="J59" s="165" t="str">
        <f>IF('2 - Unit Info'!T59 &lt;&gt;"", '2 - Unit Info'!T59, "")</f>
        <v/>
      </c>
      <c r="K59" s="164" t="str">
        <f>IF(LEN(F59)=0,"",IF(F59&lt;DATE(2024,3,1),IF(J59="Paid by tenant to landlord/third party (RUBS)", '5 - Utilities Total'!$D$25*'6 - Per Unit Calculation'!D59,"N/A based on utility billing method"),"N/A move-in date after 3/1/2024"))</f>
        <v/>
      </c>
      <c r="L59" s="164" t="str">
        <f>IF(LEN(F59)=0,"",IF(F59&lt;DATE(2024,3,1),IF(J59="Paid by tenant to landlord/third party (RUBS)",INDEX('Calculation Chart - SCC'!$E$3:$E$23, MATCH(E59,'Calculation Chart - SCC'!$D$3:$D$23, 0)),"N/A based on utility billing method"),"N/A move-in date after 3/1/2024"))</f>
        <v/>
      </c>
      <c r="M59" s="165" t="str">
        <f>IF('2 - Unit Info'!U59 &lt;&gt;"", '2 - Unit Info'!U59, "")</f>
        <v/>
      </c>
      <c r="N59" s="164" t="str">
        <f>IF(LEN(F59)=0,"",IF(F59&lt;DATE(2024,3,1),IF(M59="Paid by tenant to landlord/third party (RUBS)", '5 - Utilities Total'!$D$30*'6 - Per Unit Calculation'!D59,"N/A based on utility billing method"),"N/A move-in date after 3/1/2024"))</f>
        <v/>
      </c>
      <c r="O59" s="182" t="str">
        <f>IF(LEN(F59)=0,"",IF(F59&lt;DATE(2024,3,1),IF(M59="Paid by tenant to landlord/third party (RUBS)",INDEX('Calculation Chart - SCC'!$H$3:$H$23, MATCH(E59,'Calculation Chart - SCC'!$G$3:$G$23, 0)),"N/A based on utility billing method"),"N/A move-in date after 3/1/2024"))</f>
        <v/>
      </c>
      <c r="Q59" s="184" t="str">
        <f t="shared" si="0"/>
        <v/>
      </c>
      <c r="R59" s="97" t="str">
        <f t="shared" si="1"/>
        <v/>
      </c>
    </row>
    <row r="60" spans="1:18" ht="15.75" x14ac:dyDescent="0.25">
      <c r="A60" s="159" t="str">
        <f>IF('2 - Unit Info'!A60&lt;&gt;"",'2 - Unit Info'!A60,"")</f>
        <v/>
      </c>
      <c r="B60" s="160" t="str">
        <f>IF('2 - Unit Info'!E60&lt;&gt;"",'2 - Unit Info'!E60,"")</f>
        <v/>
      </c>
      <c r="C60" s="160" t="str">
        <f>IF('2 - Unit Info'!K60&lt;&gt;"",'2 - Unit Info'!K60,"")</f>
        <v/>
      </c>
      <c r="D60" s="160" t="str">
        <f>IF('2 - Unit Info'!H60&lt;&gt;"",'2 - Unit Info'!H60,"")</f>
        <v/>
      </c>
      <c r="E60" s="161" t="str">
        <f>IF('2 - Unit Info'!J60&lt;&gt;"",'2 - Unit Info'!J60,"")</f>
        <v/>
      </c>
      <c r="F60" s="162" t="str">
        <f>IF('2 - Unit Info'!L60 &lt;&gt;"", '2 - Unit Info'!L60, "")</f>
        <v/>
      </c>
      <c r="G60" s="163" t="str">
        <f>IF('2 - Unit Info'!S60 &lt;&gt;"", '2 - Unit Info'!S60, "")</f>
        <v/>
      </c>
      <c r="H60" s="164" t="str">
        <f>IF(LEN(F60)=0,"",IF(F60&lt;DATE(2024,3,1),IF(G60="Paid by tenant to landlord/third party (RUBS)", '5 - Utilities Total'!$D$20*'6 - Per Unit Calculation'!D60,"N/A based on utility billing method"),"N/A move-in date after 3/1/2024"))</f>
        <v/>
      </c>
      <c r="I60" s="164" t="str">
        <f>IF(LEN(F60)=0,"",IF(F60&lt;DATE(2024,3,1),IF(G60="Paid by tenant to landlord/third party (RUBS)", INDEX('Calculation Chart - SCC'!$B$3:$B$23, MATCH(E60,'Calculation Chart - SCC'!$A$3:$A$23, 0)),"N/A based on utility billing method"),"N/A move-in date after 3/1/2024"))</f>
        <v/>
      </c>
      <c r="J60" s="165" t="str">
        <f>IF('2 - Unit Info'!T60 &lt;&gt;"", '2 - Unit Info'!T60, "")</f>
        <v/>
      </c>
      <c r="K60" s="164" t="str">
        <f>IF(LEN(F60)=0,"",IF(F60&lt;DATE(2024,3,1),IF(J60="Paid by tenant to landlord/third party (RUBS)", '5 - Utilities Total'!$D$25*'6 - Per Unit Calculation'!D60,"N/A based on utility billing method"),"N/A move-in date after 3/1/2024"))</f>
        <v/>
      </c>
      <c r="L60" s="164" t="str">
        <f>IF(LEN(F60)=0,"",IF(F60&lt;DATE(2024,3,1),IF(J60="Paid by tenant to landlord/third party (RUBS)",INDEX('Calculation Chart - SCC'!$E$3:$E$23, MATCH(E60,'Calculation Chart - SCC'!$D$3:$D$23, 0)),"N/A based on utility billing method"),"N/A move-in date after 3/1/2024"))</f>
        <v/>
      </c>
      <c r="M60" s="165" t="str">
        <f>IF('2 - Unit Info'!U60 &lt;&gt;"", '2 - Unit Info'!U60, "")</f>
        <v/>
      </c>
      <c r="N60" s="164" t="str">
        <f>IF(LEN(F60)=0,"",IF(F60&lt;DATE(2024,3,1),IF(M60="Paid by tenant to landlord/third party (RUBS)", '5 - Utilities Total'!$D$30*'6 - Per Unit Calculation'!D60,"N/A based on utility billing method"),"N/A move-in date after 3/1/2024"))</f>
        <v/>
      </c>
      <c r="O60" s="182" t="str">
        <f>IF(LEN(F60)=0,"",IF(F60&lt;DATE(2024,3,1),IF(M60="Paid by tenant to landlord/third party (RUBS)",INDEX('Calculation Chart - SCC'!$H$3:$H$23, MATCH(E60,'Calculation Chart - SCC'!$G$3:$G$23, 0)),"N/A based on utility billing method"),"N/A move-in date after 3/1/2024"))</f>
        <v/>
      </c>
      <c r="Q60" s="184" t="str">
        <f t="shared" si="0"/>
        <v/>
      </c>
      <c r="R60" s="97" t="str">
        <f t="shared" si="1"/>
        <v/>
      </c>
    </row>
    <row r="61" spans="1:18" ht="15.75" x14ac:dyDescent="0.25">
      <c r="A61" s="159" t="str">
        <f>IF('2 - Unit Info'!A61&lt;&gt;"",'2 - Unit Info'!A61,"")</f>
        <v/>
      </c>
      <c r="B61" s="160" t="str">
        <f>IF('2 - Unit Info'!E61&lt;&gt;"",'2 - Unit Info'!E61,"")</f>
        <v/>
      </c>
      <c r="C61" s="160" t="str">
        <f>IF('2 - Unit Info'!K61&lt;&gt;"",'2 - Unit Info'!K61,"")</f>
        <v/>
      </c>
      <c r="D61" s="160" t="str">
        <f>IF('2 - Unit Info'!H61&lt;&gt;"",'2 - Unit Info'!H61,"")</f>
        <v/>
      </c>
      <c r="E61" s="161" t="str">
        <f>IF('2 - Unit Info'!J61&lt;&gt;"",'2 - Unit Info'!J61,"")</f>
        <v/>
      </c>
      <c r="F61" s="162" t="str">
        <f>IF('2 - Unit Info'!L61 &lt;&gt;"", '2 - Unit Info'!L61, "")</f>
        <v/>
      </c>
      <c r="G61" s="163" t="str">
        <f>IF('2 - Unit Info'!S61 &lt;&gt;"", '2 - Unit Info'!S61, "")</f>
        <v/>
      </c>
      <c r="H61" s="164" t="str">
        <f>IF(LEN(F61)=0,"",IF(F61&lt;DATE(2024,3,1),IF(G61="Paid by tenant to landlord/third party (RUBS)", '5 - Utilities Total'!$D$20*'6 - Per Unit Calculation'!D61,"N/A based on utility billing method"),"N/A move-in date after 3/1/2024"))</f>
        <v/>
      </c>
      <c r="I61" s="164" t="str">
        <f>IF(LEN(F61)=0,"",IF(F61&lt;DATE(2024,3,1),IF(G61="Paid by tenant to landlord/third party (RUBS)", INDEX('Calculation Chart - SCC'!$B$3:$B$23, MATCH(E61,'Calculation Chart - SCC'!$A$3:$A$23, 0)),"N/A based on utility billing method"),"N/A move-in date after 3/1/2024"))</f>
        <v/>
      </c>
      <c r="J61" s="165" t="str">
        <f>IF('2 - Unit Info'!T61 &lt;&gt;"", '2 - Unit Info'!T61, "")</f>
        <v/>
      </c>
      <c r="K61" s="164" t="str">
        <f>IF(LEN(F61)=0,"",IF(F61&lt;DATE(2024,3,1),IF(J61="Paid by tenant to landlord/third party (RUBS)", '5 - Utilities Total'!$D$25*'6 - Per Unit Calculation'!D61,"N/A based on utility billing method"),"N/A move-in date after 3/1/2024"))</f>
        <v/>
      </c>
      <c r="L61" s="164" t="str">
        <f>IF(LEN(F61)=0,"",IF(F61&lt;DATE(2024,3,1),IF(J61="Paid by tenant to landlord/third party (RUBS)",INDEX('Calculation Chart - SCC'!$E$3:$E$23, MATCH(E61,'Calculation Chart - SCC'!$D$3:$D$23, 0)),"N/A based on utility billing method"),"N/A move-in date after 3/1/2024"))</f>
        <v/>
      </c>
      <c r="M61" s="165" t="str">
        <f>IF('2 - Unit Info'!U61 &lt;&gt;"", '2 - Unit Info'!U61, "")</f>
        <v/>
      </c>
      <c r="N61" s="164" t="str">
        <f>IF(LEN(F61)=0,"",IF(F61&lt;DATE(2024,3,1),IF(M61="Paid by tenant to landlord/third party (RUBS)", '5 - Utilities Total'!$D$30*'6 - Per Unit Calculation'!D61,"N/A based on utility billing method"),"N/A move-in date after 3/1/2024"))</f>
        <v/>
      </c>
      <c r="O61" s="182" t="str">
        <f>IF(LEN(F61)=0,"",IF(F61&lt;DATE(2024,3,1),IF(M61="Paid by tenant to landlord/third party (RUBS)",INDEX('Calculation Chart - SCC'!$H$3:$H$23, MATCH(E61,'Calculation Chart - SCC'!$G$3:$G$23, 0)),"N/A based on utility billing method"),"N/A move-in date after 3/1/2024"))</f>
        <v/>
      </c>
      <c r="Q61" s="184" t="str">
        <f t="shared" si="0"/>
        <v/>
      </c>
      <c r="R61" s="97" t="str">
        <f t="shared" si="1"/>
        <v/>
      </c>
    </row>
    <row r="62" spans="1:18" ht="15.75" x14ac:dyDescent="0.25">
      <c r="A62" s="159" t="str">
        <f>IF('2 - Unit Info'!A62&lt;&gt;"",'2 - Unit Info'!A62,"")</f>
        <v/>
      </c>
      <c r="B62" s="160" t="str">
        <f>IF('2 - Unit Info'!E62&lt;&gt;"",'2 - Unit Info'!E62,"")</f>
        <v/>
      </c>
      <c r="C62" s="160" t="str">
        <f>IF('2 - Unit Info'!K62&lt;&gt;"",'2 - Unit Info'!K62,"")</f>
        <v/>
      </c>
      <c r="D62" s="160" t="str">
        <f>IF('2 - Unit Info'!H62&lt;&gt;"",'2 - Unit Info'!H62,"")</f>
        <v/>
      </c>
      <c r="E62" s="161" t="str">
        <f>IF('2 - Unit Info'!J62&lt;&gt;"",'2 - Unit Info'!J62,"")</f>
        <v/>
      </c>
      <c r="F62" s="162" t="str">
        <f>IF('2 - Unit Info'!L62 &lt;&gt;"", '2 - Unit Info'!L62, "")</f>
        <v/>
      </c>
      <c r="G62" s="163" t="str">
        <f>IF('2 - Unit Info'!S62 &lt;&gt;"", '2 - Unit Info'!S62, "")</f>
        <v/>
      </c>
      <c r="H62" s="164" t="str">
        <f>IF(LEN(F62)=0,"",IF(F62&lt;DATE(2024,3,1),IF(G62="Paid by tenant to landlord/third party (RUBS)", '5 - Utilities Total'!$D$20*'6 - Per Unit Calculation'!D62,"N/A based on utility billing method"),"N/A move-in date after 3/1/2024"))</f>
        <v/>
      </c>
      <c r="I62" s="164" t="str">
        <f>IF(LEN(F62)=0,"",IF(F62&lt;DATE(2024,3,1),IF(G62="Paid by tenant to landlord/third party (RUBS)", INDEX('Calculation Chart - SCC'!$B$3:$B$23, MATCH(E62,'Calculation Chart - SCC'!$A$3:$A$23, 0)),"N/A based on utility billing method"),"N/A move-in date after 3/1/2024"))</f>
        <v/>
      </c>
      <c r="J62" s="165" t="str">
        <f>IF('2 - Unit Info'!T62 &lt;&gt;"", '2 - Unit Info'!T62, "")</f>
        <v/>
      </c>
      <c r="K62" s="164" t="str">
        <f>IF(LEN(F62)=0,"",IF(F62&lt;DATE(2024,3,1),IF(J62="Paid by tenant to landlord/third party (RUBS)", '5 - Utilities Total'!$D$25*'6 - Per Unit Calculation'!D62,"N/A based on utility billing method"),"N/A move-in date after 3/1/2024"))</f>
        <v/>
      </c>
      <c r="L62" s="164" t="str">
        <f>IF(LEN(F62)=0,"",IF(F62&lt;DATE(2024,3,1),IF(J62="Paid by tenant to landlord/third party (RUBS)",INDEX('Calculation Chart - SCC'!$E$3:$E$23, MATCH(E62,'Calculation Chart - SCC'!$D$3:$D$23, 0)),"N/A based on utility billing method"),"N/A move-in date after 3/1/2024"))</f>
        <v/>
      </c>
      <c r="M62" s="165" t="str">
        <f>IF('2 - Unit Info'!U62 &lt;&gt;"", '2 - Unit Info'!U62, "")</f>
        <v/>
      </c>
      <c r="N62" s="164" t="str">
        <f>IF(LEN(F62)=0,"",IF(F62&lt;DATE(2024,3,1),IF(M62="Paid by tenant to landlord/third party (RUBS)", '5 - Utilities Total'!$D$30*'6 - Per Unit Calculation'!D62,"N/A based on utility billing method"),"N/A move-in date after 3/1/2024"))</f>
        <v/>
      </c>
      <c r="O62" s="182" t="str">
        <f>IF(LEN(F62)=0,"",IF(F62&lt;DATE(2024,3,1),IF(M62="Paid by tenant to landlord/third party (RUBS)",INDEX('Calculation Chart - SCC'!$H$3:$H$23, MATCH(E62,'Calculation Chart - SCC'!$G$3:$G$23, 0)),"N/A based on utility billing method"),"N/A move-in date after 3/1/2024"))</f>
        <v/>
      </c>
      <c r="Q62" s="184" t="str">
        <f t="shared" si="0"/>
        <v/>
      </c>
      <c r="R62" s="97" t="str">
        <f t="shared" si="1"/>
        <v/>
      </c>
    </row>
    <row r="63" spans="1:18" ht="15.75" x14ac:dyDescent="0.25">
      <c r="A63" s="159" t="str">
        <f>IF('2 - Unit Info'!A63&lt;&gt;"",'2 - Unit Info'!A63,"")</f>
        <v/>
      </c>
      <c r="B63" s="160" t="str">
        <f>IF('2 - Unit Info'!E63&lt;&gt;"",'2 - Unit Info'!E63,"")</f>
        <v/>
      </c>
      <c r="C63" s="160" t="str">
        <f>IF('2 - Unit Info'!K63&lt;&gt;"",'2 - Unit Info'!K63,"")</f>
        <v/>
      </c>
      <c r="D63" s="160" t="str">
        <f>IF('2 - Unit Info'!H63&lt;&gt;"",'2 - Unit Info'!H63,"")</f>
        <v/>
      </c>
      <c r="E63" s="161" t="str">
        <f>IF('2 - Unit Info'!J63&lt;&gt;"",'2 - Unit Info'!J63,"")</f>
        <v/>
      </c>
      <c r="F63" s="162" t="str">
        <f>IF('2 - Unit Info'!L63 &lt;&gt;"", '2 - Unit Info'!L63, "")</f>
        <v/>
      </c>
      <c r="G63" s="163" t="str">
        <f>IF('2 - Unit Info'!S63 &lt;&gt;"", '2 - Unit Info'!S63, "")</f>
        <v/>
      </c>
      <c r="H63" s="164" t="str">
        <f>IF(LEN(F63)=0,"",IF(F63&lt;DATE(2024,3,1),IF(G63="Paid by tenant to landlord/third party (RUBS)", '5 - Utilities Total'!$D$20*'6 - Per Unit Calculation'!D63,"N/A based on utility billing method"),"N/A move-in date after 3/1/2024"))</f>
        <v/>
      </c>
      <c r="I63" s="164" t="str">
        <f>IF(LEN(F63)=0,"",IF(F63&lt;DATE(2024,3,1),IF(G63="Paid by tenant to landlord/third party (RUBS)", INDEX('Calculation Chart - SCC'!$B$3:$B$23, MATCH(E63,'Calculation Chart - SCC'!$A$3:$A$23, 0)),"N/A based on utility billing method"),"N/A move-in date after 3/1/2024"))</f>
        <v/>
      </c>
      <c r="J63" s="165" t="str">
        <f>IF('2 - Unit Info'!T63 &lt;&gt;"", '2 - Unit Info'!T63, "")</f>
        <v/>
      </c>
      <c r="K63" s="164" t="str">
        <f>IF(LEN(F63)=0,"",IF(F63&lt;DATE(2024,3,1),IF(J63="Paid by tenant to landlord/third party (RUBS)", '5 - Utilities Total'!$D$25*'6 - Per Unit Calculation'!D63,"N/A based on utility billing method"),"N/A move-in date after 3/1/2024"))</f>
        <v/>
      </c>
      <c r="L63" s="164" t="str">
        <f>IF(LEN(F63)=0,"",IF(F63&lt;DATE(2024,3,1),IF(J63="Paid by tenant to landlord/third party (RUBS)",INDEX('Calculation Chart - SCC'!$E$3:$E$23, MATCH(E63,'Calculation Chart - SCC'!$D$3:$D$23, 0)),"N/A based on utility billing method"),"N/A move-in date after 3/1/2024"))</f>
        <v/>
      </c>
      <c r="M63" s="165" t="str">
        <f>IF('2 - Unit Info'!U63 &lt;&gt;"", '2 - Unit Info'!U63, "")</f>
        <v/>
      </c>
      <c r="N63" s="164" t="str">
        <f>IF(LEN(F63)=0,"",IF(F63&lt;DATE(2024,3,1),IF(M63="Paid by tenant to landlord/third party (RUBS)", '5 - Utilities Total'!$D$30*'6 - Per Unit Calculation'!D63,"N/A based on utility billing method"),"N/A move-in date after 3/1/2024"))</f>
        <v/>
      </c>
      <c r="O63" s="182" t="str">
        <f>IF(LEN(F63)=0,"",IF(F63&lt;DATE(2024,3,1),IF(M63="Paid by tenant to landlord/third party (RUBS)",INDEX('Calculation Chart - SCC'!$H$3:$H$23, MATCH(E63,'Calculation Chart - SCC'!$G$3:$G$23, 0)),"N/A based on utility billing method"),"N/A move-in date after 3/1/2024"))</f>
        <v/>
      </c>
      <c r="Q63" s="184" t="str">
        <f t="shared" si="0"/>
        <v/>
      </c>
      <c r="R63" s="97" t="str">
        <f t="shared" si="1"/>
        <v/>
      </c>
    </row>
    <row r="64" spans="1:18" ht="15.75" x14ac:dyDescent="0.25">
      <c r="A64" s="159" t="str">
        <f>IF('2 - Unit Info'!A64&lt;&gt;"",'2 - Unit Info'!A64,"")</f>
        <v/>
      </c>
      <c r="B64" s="160" t="str">
        <f>IF('2 - Unit Info'!E64&lt;&gt;"",'2 - Unit Info'!E64,"")</f>
        <v/>
      </c>
      <c r="C64" s="160" t="str">
        <f>IF('2 - Unit Info'!K64&lt;&gt;"",'2 - Unit Info'!K64,"")</f>
        <v/>
      </c>
      <c r="D64" s="160" t="str">
        <f>IF('2 - Unit Info'!H64&lt;&gt;"",'2 - Unit Info'!H64,"")</f>
        <v/>
      </c>
      <c r="E64" s="161" t="str">
        <f>IF('2 - Unit Info'!J64&lt;&gt;"",'2 - Unit Info'!J64,"")</f>
        <v/>
      </c>
      <c r="F64" s="162" t="str">
        <f>IF('2 - Unit Info'!L64 &lt;&gt;"", '2 - Unit Info'!L64, "")</f>
        <v/>
      </c>
      <c r="G64" s="163" t="str">
        <f>IF('2 - Unit Info'!S64 &lt;&gt;"", '2 - Unit Info'!S64, "")</f>
        <v/>
      </c>
      <c r="H64" s="164" t="str">
        <f>IF(LEN(F64)=0,"",IF(F64&lt;DATE(2024,3,1),IF(G64="Paid by tenant to landlord/third party (RUBS)", '5 - Utilities Total'!$D$20*'6 - Per Unit Calculation'!D64,"N/A based on utility billing method"),"N/A move-in date after 3/1/2024"))</f>
        <v/>
      </c>
      <c r="I64" s="164" t="str">
        <f>IF(LEN(F64)=0,"",IF(F64&lt;DATE(2024,3,1),IF(G64="Paid by tenant to landlord/third party (RUBS)", INDEX('Calculation Chart - SCC'!$B$3:$B$23, MATCH(E64,'Calculation Chart - SCC'!$A$3:$A$23, 0)),"N/A based on utility billing method"),"N/A move-in date after 3/1/2024"))</f>
        <v/>
      </c>
      <c r="J64" s="165" t="str">
        <f>IF('2 - Unit Info'!T64 &lt;&gt;"", '2 - Unit Info'!T64, "")</f>
        <v/>
      </c>
      <c r="K64" s="164" t="str">
        <f>IF(LEN(F64)=0,"",IF(F64&lt;DATE(2024,3,1),IF(J64="Paid by tenant to landlord/third party (RUBS)", '5 - Utilities Total'!$D$25*'6 - Per Unit Calculation'!D64,"N/A based on utility billing method"),"N/A move-in date after 3/1/2024"))</f>
        <v/>
      </c>
      <c r="L64" s="164" t="str">
        <f>IF(LEN(F64)=0,"",IF(F64&lt;DATE(2024,3,1),IF(J64="Paid by tenant to landlord/third party (RUBS)",INDEX('Calculation Chart - SCC'!$E$3:$E$23, MATCH(E64,'Calculation Chart - SCC'!$D$3:$D$23, 0)),"N/A based on utility billing method"),"N/A move-in date after 3/1/2024"))</f>
        <v/>
      </c>
      <c r="M64" s="165" t="str">
        <f>IF('2 - Unit Info'!U64 &lt;&gt;"", '2 - Unit Info'!U64, "")</f>
        <v/>
      </c>
      <c r="N64" s="164" t="str">
        <f>IF(LEN(F64)=0,"",IF(F64&lt;DATE(2024,3,1),IF(M64="Paid by tenant to landlord/third party (RUBS)", '5 - Utilities Total'!$D$30*'6 - Per Unit Calculation'!D64,"N/A based on utility billing method"),"N/A move-in date after 3/1/2024"))</f>
        <v/>
      </c>
      <c r="O64" s="182" t="str">
        <f>IF(LEN(F64)=0,"",IF(F64&lt;DATE(2024,3,1),IF(M64="Paid by tenant to landlord/third party (RUBS)",INDEX('Calculation Chart - SCC'!$H$3:$H$23, MATCH(E64,'Calculation Chart - SCC'!$G$3:$G$23, 0)),"N/A based on utility billing method"),"N/A move-in date after 3/1/2024"))</f>
        <v/>
      </c>
      <c r="Q64" s="184" t="str">
        <f t="shared" si="0"/>
        <v/>
      </c>
      <c r="R64" s="97" t="str">
        <f t="shared" si="1"/>
        <v/>
      </c>
    </row>
    <row r="65" spans="1:18" ht="15.75" x14ac:dyDescent="0.25">
      <c r="A65" s="159" t="str">
        <f>IF('2 - Unit Info'!A65&lt;&gt;"",'2 - Unit Info'!A65,"")</f>
        <v/>
      </c>
      <c r="B65" s="160" t="str">
        <f>IF('2 - Unit Info'!E65&lt;&gt;"",'2 - Unit Info'!E65,"")</f>
        <v/>
      </c>
      <c r="C65" s="160" t="str">
        <f>IF('2 - Unit Info'!K65&lt;&gt;"",'2 - Unit Info'!K65,"")</f>
        <v/>
      </c>
      <c r="D65" s="160" t="str">
        <f>IF('2 - Unit Info'!H65&lt;&gt;"",'2 - Unit Info'!H65,"")</f>
        <v/>
      </c>
      <c r="E65" s="161" t="str">
        <f>IF('2 - Unit Info'!J65&lt;&gt;"",'2 - Unit Info'!J65,"")</f>
        <v/>
      </c>
      <c r="F65" s="162" t="str">
        <f>IF('2 - Unit Info'!L65 &lt;&gt;"", '2 - Unit Info'!L65, "")</f>
        <v/>
      </c>
      <c r="G65" s="163" t="str">
        <f>IF('2 - Unit Info'!S65 &lt;&gt;"", '2 - Unit Info'!S65, "")</f>
        <v/>
      </c>
      <c r="H65" s="164" t="str">
        <f>IF(LEN(F65)=0,"",IF(F65&lt;DATE(2024,3,1),IF(G65="Paid by tenant to landlord/third party (RUBS)", '5 - Utilities Total'!$D$20*'6 - Per Unit Calculation'!D65,"N/A based on utility billing method"),"N/A move-in date after 3/1/2024"))</f>
        <v/>
      </c>
      <c r="I65" s="164" t="str">
        <f>IF(LEN(F65)=0,"",IF(F65&lt;DATE(2024,3,1),IF(G65="Paid by tenant to landlord/third party (RUBS)", INDEX('Calculation Chart - SCC'!$B$3:$B$23, MATCH(E65,'Calculation Chart - SCC'!$A$3:$A$23, 0)),"N/A based on utility billing method"),"N/A move-in date after 3/1/2024"))</f>
        <v/>
      </c>
      <c r="J65" s="165" t="str">
        <f>IF('2 - Unit Info'!T65 &lt;&gt;"", '2 - Unit Info'!T65, "")</f>
        <v/>
      </c>
      <c r="K65" s="164" t="str">
        <f>IF(LEN(F65)=0,"",IF(F65&lt;DATE(2024,3,1),IF(J65="Paid by tenant to landlord/third party (RUBS)", '5 - Utilities Total'!$D$25*'6 - Per Unit Calculation'!D65,"N/A based on utility billing method"),"N/A move-in date after 3/1/2024"))</f>
        <v/>
      </c>
      <c r="L65" s="164" t="str">
        <f>IF(LEN(F65)=0,"",IF(F65&lt;DATE(2024,3,1),IF(J65="Paid by tenant to landlord/third party (RUBS)",INDEX('Calculation Chart - SCC'!$E$3:$E$23, MATCH(E65,'Calculation Chart - SCC'!$D$3:$D$23, 0)),"N/A based on utility billing method"),"N/A move-in date after 3/1/2024"))</f>
        <v/>
      </c>
      <c r="M65" s="165" t="str">
        <f>IF('2 - Unit Info'!U65 &lt;&gt;"", '2 - Unit Info'!U65, "")</f>
        <v/>
      </c>
      <c r="N65" s="164" t="str">
        <f>IF(LEN(F65)=0,"",IF(F65&lt;DATE(2024,3,1),IF(M65="Paid by tenant to landlord/third party (RUBS)", '5 - Utilities Total'!$D$30*'6 - Per Unit Calculation'!D65,"N/A based on utility billing method"),"N/A move-in date after 3/1/2024"))</f>
        <v/>
      </c>
      <c r="O65" s="182" t="str">
        <f>IF(LEN(F65)=0,"",IF(F65&lt;DATE(2024,3,1),IF(M65="Paid by tenant to landlord/third party (RUBS)",INDEX('Calculation Chart - SCC'!$H$3:$H$23, MATCH(E65,'Calculation Chart - SCC'!$G$3:$G$23, 0)),"N/A based on utility billing method"),"N/A move-in date after 3/1/2024"))</f>
        <v/>
      </c>
      <c r="Q65" s="184" t="str">
        <f t="shared" si="0"/>
        <v/>
      </c>
      <c r="R65" s="97" t="str">
        <f t="shared" si="1"/>
        <v/>
      </c>
    </row>
    <row r="66" spans="1:18" ht="15.75" x14ac:dyDescent="0.25">
      <c r="A66" s="159" t="str">
        <f>IF('2 - Unit Info'!A66&lt;&gt;"",'2 - Unit Info'!A66,"")</f>
        <v/>
      </c>
      <c r="B66" s="160" t="str">
        <f>IF('2 - Unit Info'!E66&lt;&gt;"",'2 - Unit Info'!E66,"")</f>
        <v/>
      </c>
      <c r="C66" s="160" t="str">
        <f>IF('2 - Unit Info'!K66&lt;&gt;"",'2 - Unit Info'!K66,"")</f>
        <v/>
      </c>
      <c r="D66" s="160" t="str">
        <f>IF('2 - Unit Info'!H66&lt;&gt;"",'2 - Unit Info'!H66,"")</f>
        <v/>
      </c>
      <c r="E66" s="161" t="str">
        <f>IF('2 - Unit Info'!J66&lt;&gt;"",'2 - Unit Info'!J66,"")</f>
        <v/>
      </c>
      <c r="F66" s="162" t="str">
        <f>IF('2 - Unit Info'!L66 &lt;&gt;"", '2 - Unit Info'!L66, "")</f>
        <v/>
      </c>
      <c r="G66" s="163" t="str">
        <f>IF('2 - Unit Info'!S66 &lt;&gt;"", '2 - Unit Info'!S66, "")</f>
        <v/>
      </c>
      <c r="H66" s="164" t="str">
        <f>IF(LEN(F66)=0,"",IF(F66&lt;DATE(2024,3,1),IF(G66="Paid by tenant to landlord/third party (RUBS)", '5 - Utilities Total'!$D$20*'6 - Per Unit Calculation'!D66,"N/A based on utility billing method"),"N/A move-in date after 3/1/2024"))</f>
        <v/>
      </c>
      <c r="I66" s="164" t="str">
        <f>IF(LEN(F66)=0,"",IF(F66&lt;DATE(2024,3,1),IF(G66="Paid by tenant to landlord/third party (RUBS)", INDEX('Calculation Chart - SCC'!$B$3:$B$23, MATCH(E66,'Calculation Chart - SCC'!$A$3:$A$23, 0)),"N/A based on utility billing method"),"N/A move-in date after 3/1/2024"))</f>
        <v/>
      </c>
      <c r="J66" s="165" t="str">
        <f>IF('2 - Unit Info'!T66 &lt;&gt;"", '2 - Unit Info'!T66, "")</f>
        <v/>
      </c>
      <c r="K66" s="164" t="str">
        <f>IF(LEN(F66)=0,"",IF(F66&lt;DATE(2024,3,1),IF(J66="Paid by tenant to landlord/third party (RUBS)", '5 - Utilities Total'!$D$25*'6 - Per Unit Calculation'!D66,"N/A based on utility billing method"),"N/A move-in date after 3/1/2024"))</f>
        <v/>
      </c>
      <c r="L66" s="164" t="str">
        <f>IF(LEN(F66)=0,"",IF(F66&lt;DATE(2024,3,1),IF(J66="Paid by tenant to landlord/third party (RUBS)",INDEX('Calculation Chart - SCC'!$E$3:$E$23, MATCH(E66,'Calculation Chart - SCC'!$D$3:$D$23, 0)),"N/A based on utility billing method"),"N/A move-in date after 3/1/2024"))</f>
        <v/>
      </c>
      <c r="M66" s="165" t="str">
        <f>IF('2 - Unit Info'!U66 &lt;&gt;"", '2 - Unit Info'!U66, "")</f>
        <v/>
      </c>
      <c r="N66" s="164" t="str">
        <f>IF(LEN(F66)=0,"",IF(F66&lt;DATE(2024,3,1),IF(M66="Paid by tenant to landlord/third party (RUBS)", '5 - Utilities Total'!$D$30*'6 - Per Unit Calculation'!D66,"N/A based on utility billing method"),"N/A move-in date after 3/1/2024"))</f>
        <v/>
      </c>
      <c r="O66" s="182" t="str">
        <f>IF(LEN(F66)=0,"",IF(F66&lt;DATE(2024,3,1),IF(M66="Paid by tenant to landlord/third party (RUBS)",INDEX('Calculation Chart - SCC'!$H$3:$H$23, MATCH(E66,'Calculation Chart - SCC'!$G$3:$G$23, 0)),"N/A based on utility billing method"),"N/A move-in date after 3/1/2024"))</f>
        <v/>
      </c>
      <c r="Q66" s="184" t="str">
        <f t="shared" si="0"/>
        <v/>
      </c>
      <c r="R66" s="97" t="str">
        <f t="shared" si="1"/>
        <v/>
      </c>
    </row>
    <row r="67" spans="1:18" ht="15.75" x14ac:dyDescent="0.25">
      <c r="A67" s="159" t="str">
        <f>IF('2 - Unit Info'!A67&lt;&gt;"",'2 - Unit Info'!A67,"")</f>
        <v/>
      </c>
      <c r="B67" s="160" t="str">
        <f>IF('2 - Unit Info'!E67&lt;&gt;"",'2 - Unit Info'!E67,"")</f>
        <v/>
      </c>
      <c r="C67" s="160" t="str">
        <f>IF('2 - Unit Info'!K67&lt;&gt;"",'2 - Unit Info'!K67,"")</f>
        <v/>
      </c>
      <c r="D67" s="160" t="str">
        <f>IF('2 - Unit Info'!H67&lt;&gt;"",'2 - Unit Info'!H67,"")</f>
        <v/>
      </c>
      <c r="E67" s="161" t="str">
        <f>IF('2 - Unit Info'!J67&lt;&gt;"",'2 - Unit Info'!J67,"")</f>
        <v/>
      </c>
      <c r="F67" s="162" t="str">
        <f>IF('2 - Unit Info'!L67 &lt;&gt;"", '2 - Unit Info'!L67, "")</f>
        <v/>
      </c>
      <c r="G67" s="163" t="str">
        <f>IF('2 - Unit Info'!S67 &lt;&gt;"", '2 - Unit Info'!S67, "")</f>
        <v/>
      </c>
      <c r="H67" s="164" t="str">
        <f>IF(LEN(F67)=0,"",IF(F67&lt;DATE(2024,3,1),IF(G67="Paid by tenant to landlord/third party (RUBS)", '5 - Utilities Total'!$D$20*'6 - Per Unit Calculation'!D67,"N/A based on utility billing method"),"N/A move-in date after 3/1/2024"))</f>
        <v/>
      </c>
      <c r="I67" s="164" t="str">
        <f>IF(LEN(F67)=0,"",IF(F67&lt;DATE(2024,3,1),IF(G67="Paid by tenant to landlord/third party (RUBS)", INDEX('Calculation Chart - SCC'!$B$3:$B$23, MATCH(E67,'Calculation Chart - SCC'!$A$3:$A$23, 0)),"N/A based on utility billing method"),"N/A move-in date after 3/1/2024"))</f>
        <v/>
      </c>
      <c r="J67" s="165" t="str">
        <f>IF('2 - Unit Info'!T67 &lt;&gt;"", '2 - Unit Info'!T67, "")</f>
        <v/>
      </c>
      <c r="K67" s="164" t="str">
        <f>IF(LEN(F67)=0,"",IF(F67&lt;DATE(2024,3,1),IF(J67="Paid by tenant to landlord/third party (RUBS)", '5 - Utilities Total'!$D$25*'6 - Per Unit Calculation'!D67,"N/A based on utility billing method"),"N/A move-in date after 3/1/2024"))</f>
        <v/>
      </c>
      <c r="L67" s="164" t="str">
        <f>IF(LEN(F67)=0,"",IF(F67&lt;DATE(2024,3,1),IF(J67="Paid by tenant to landlord/third party (RUBS)",INDEX('Calculation Chart - SCC'!$E$3:$E$23, MATCH(E67,'Calculation Chart - SCC'!$D$3:$D$23, 0)),"N/A based on utility billing method"),"N/A move-in date after 3/1/2024"))</f>
        <v/>
      </c>
      <c r="M67" s="165" t="str">
        <f>IF('2 - Unit Info'!U67 &lt;&gt;"", '2 - Unit Info'!U67, "")</f>
        <v/>
      </c>
      <c r="N67" s="164" t="str">
        <f>IF(LEN(F67)=0,"",IF(F67&lt;DATE(2024,3,1),IF(M67="Paid by tenant to landlord/third party (RUBS)", '5 - Utilities Total'!$D$30*'6 - Per Unit Calculation'!D67,"N/A based on utility billing method"),"N/A move-in date after 3/1/2024"))</f>
        <v/>
      </c>
      <c r="O67" s="182" t="str">
        <f>IF(LEN(F67)=0,"",IF(F67&lt;DATE(2024,3,1),IF(M67="Paid by tenant to landlord/third party (RUBS)",INDEX('Calculation Chart - SCC'!$H$3:$H$23, MATCH(E67,'Calculation Chart - SCC'!$G$3:$G$23, 0)),"N/A based on utility billing method"),"N/A move-in date after 3/1/2024"))</f>
        <v/>
      </c>
      <c r="Q67" s="184" t="str">
        <f t="shared" si="0"/>
        <v/>
      </c>
      <c r="R67" s="97" t="str">
        <f t="shared" si="1"/>
        <v/>
      </c>
    </row>
    <row r="68" spans="1:18" ht="15.75" x14ac:dyDescent="0.25">
      <c r="A68" s="159" t="str">
        <f>IF('2 - Unit Info'!A68&lt;&gt;"",'2 - Unit Info'!A68,"")</f>
        <v/>
      </c>
      <c r="B68" s="160" t="str">
        <f>IF('2 - Unit Info'!E68&lt;&gt;"",'2 - Unit Info'!E68,"")</f>
        <v/>
      </c>
      <c r="C68" s="160" t="str">
        <f>IF('2 - Unit Info'!K68&lt;&gt;"",'2 - Unit Info'!K68,"")</f>
        <v/>
      </c>
      <c r="D68" s="160" t="str">
        <f>IF('2 - Unit Info'!H68&lt;&gt;"",'2 - Unit Info'!H68,"")</f>
        <v/>
      </c>
      <c r="E68" s="161" t="str">
        <f>IF('2 - Unit Info'!J68&lt;&gt;"",'2 - Unit Info'!J68,"")</f>
        <v/>
      </c>
      <c r="F68" s="162" t="str">
        <f>IF('2 - Unit Info'!L68 &lt;&gt;"", '2 - Unit Info'!L68, "")</f>
        <v/>
      </c>
      <c r="G68" s="163" t="str">
        <f>IF('2 - Unit Info'!S68 &lt;&gt;"", '2 - Unit Info'!S68, "")</f>
        <v/>
      </c>
      <c r="H68" s="164" t="str">
        <f>IF(LEN(F68)=0,"",IF(F68&lt;DATE(2024,3,1),IF(G68="Paid by tenant to landlord/third party (RUBS)", '5 - Utilities Total'!$D$20*'6 - Per Unit Calculation'!D68,"N/A based on utility billing method"),"N/A move-in date after 3/1/2024"))</f>
        <v/>
      </c>
      <c r="I68" s="164" t="str">
        <f>IF(LEN(F68)=0,"",IF(F68&lt;DATE(2024,3,1),IF(G68="Paid by tenant to landlord/third party (RUBS)", INDEX('Calculation Chart - SCC'!$B$3:$B$23, MATCH(E68,'Calculation Chart - SCC'!$A$3:$A$23, 0)),"N/A based on utility billing method"),"N/A move-in date after 3/1/2024"))</f>
        <v/>
      </c>
      <c r="J68" s="165" t="str">
        <f>IF('2 - Unit Info'!T68 &lt;&gt;"", '2 - Unit Info'!T68, "")</f>
        <v/>
      </c>
      <c r="K68" s="164" t="str">
        <f>IF(LEN(F68)=0,"",IF(F68&lt;DATE(2024,3,1),IF(J68="Paid by tenant to landlord/third party (RUBS)", '5 - Utilities Total'!$D$25*'6 - Per Unit Calculation'!D68,"N/A based on utility billing method"),"N/A move-in date after 3/1/2024"))</f>
        <v/>
      </c>
      <c r="L68" s="164" t="str">
        <f>IF(LEN(F68)=0,"",IF(F68&lt;DATE(2024,3,1),IF(J68="Paid by tenant to landlord/third party (RUBS)",INDEX('Calculation Chart - SCC'!$E$3:$E$23, MATCH(E68,'Calculation Chart - SCC'!$D$3:$D$23, 0)),"N/A based on utility billing method"),"N/A move-in date after 3/1/2024"))</f>
        <v/>
      </c>
      <c r="M68" s="165" t="str">
        <f>IF('2 - Unit Info'!U68 &lt;&gt;"", '2 - Unit Info'!U68, "")</f>
        <v/>
      </c>
      <c r="N68" s="164" t="str">
        <f>IF(LEN(F68)=0,"",IF(F68&lt;DATE(2024,3,1),IF(M68="Paid by tenant to landlord/third party (RUBS)", '5 - Utilities Total'!$D$30*'6 - Per Unit Calculation'!D68,"N/A based on utility billing method"),"N/A move-in date after 3/1/2024"))</f>
        <v/>
      </c>
      <c r="O68" s="182" t="str">
        <f>IF(LEN(F68)=0,"",IF(F68&lt;DATE(2024,3,1),IF(M68="Paid by tenant to landlord/third party (RUBS)",INDEX('Calculation Chart - SCC'!$H$3:$H$23, MATCH(E68,'Calculation Chart - SCC'!$G$3:$G$23, 0)),"N/A based on utility billing method"),"N/A move-in date after 3/1/2024"))</f>
        <v/>
      </c>
      <c r="Q68" s="184" t="str">
        <f t="shared" si="0"/>
        <v/>
      </c>
      <c r="R68" s="97" t="str">
        <f t="shared" si="1"/>
        <v/>
      </c>
    </row>
    <row r="69" spans="1:18" ht="15.75" x14ac:dyDescent="0.25">
      <c r="A69" s="159" t="str">
        <f>IF('2 - Unit Info'!A69&lt;&gt;"",'2 - Unit Info'!A69,"")</f>
        <v/>
      </c>
      <c r="B69" s="160" t="str">
        <f>IF('2 - Unit Info'!E69&lt;&gt;"",'2 - Unit Info'!E69,"")</f>
        <v/>
      </c>
      <c r="C69" s="160" t="str">
        <f>IF('2 - Unit Info'!K69&lt;&gt;"",'2 - Unit Info'!K69,"")</f>
        <v/>
      </c>
      <c r="D69" s="160" t="str">
        <f>IF('2 - Unit Info'!H69&lt;&gt;"",'2 - Unit Info'!H69,"")</f>
        <v/>
      </c>
      <c r="E69" s="161" t="str">
        <f>IF('2 - Unit Info'!J69&lt;&gt;"",'2 - Unit Info'!J69,"")</f>
        <v/>
      </c>
      <c r="F69" s="162" t="str">
        <f>IF('2 - Unit Info'!L69 &lt;&gt;"", '2 - Unit Info'!L69, "")</f>
        <v/>
      </c>
      <c r="G69" s="163" t="str">
        <f>IF('2 - Unit Info'!S69 &lt;&gt;"", '2 - Unit Info'!S69, "")</f>
        <v/>
      </c>
      <c r="H69" s="164" t="str">
        <f>IF(LEN(F69)=0,"",IF(F69&lt;DATE(2024,3,1),IF(G69="Paid by tenant to landlord/third party (RUBS)", '5 - Utilities Total'!$D$20*'6 - Per Unit Calculation'!D69,"N/A based on utility billing method"),"N/A move-in date after 3/1/2024"))</f>
        <v/>
      </c>
      <c r="I69" s="164" t="str">
        <f>IF(LEN(F69)=0,"",IF(F69&lt;DATE(2024,3,1),IF(G69="Paid by tenant to landlord/third party (RUBS)", INDEX('Calculation Chart - SCC'!$B$3:$B$23, MATCH(E69,'Calculation Chart - SCC'!$A$3:$A$23, 0)),"N/A based on utility billing method"),"N/A move-in date after 3/1/2024"))</f>
        <v/>
      </c>
      <c r="J69" s="165" t="str">
        <f>IF('2 - Unit Info'!T69 &lt;&gt;"", '2 - Unit Info'!T69, "")</f>
        <v/>
      </c>
      <c r="K69" s="164" t="str">
        <f>IF(LEN(F69)=0,"",IF(F69&lt;DATE(2024,3,1),IF(J69="Paid by tenant to landlord/third party (RUBS)", '5 - Utilities Total'!$D$25*'6 - Per Unit Calculation'!D69,"N/A based on utility billing method"),"N/A move-in date after 3/1/2024"))</f>
        <v/>
      </c>
      <c r="L69" s="164" t="str">
        <f>IF(LEN(F69)=0,"",IF(F69&lt;DATE(2024,3,1),IF(J69="Paid by tenant to landlord/third party (RUBS)",INDEX('Calculation Chart - SCC'!$E$3:$E$23, MATCH(E69,'Calculation Chart - SCC'!$D$3:$D$23, 0)),"N/A based on utility billing method"),"N/A move-in date after 3/1/2024"))</f>
        <v/>
      </c>
      <c r="M69" s="165" t="str">
        <f>IF('2 - Unit Info'!U69 &lt;&gt;"", '2 - Unit Info'!U69, "")</f>
        <v/>
      </c>
      <c r="N69" s="164" t="str">
        <f>IF(LEN(F69)=0,"",IF(F69&lt;DATE(2024,3,1),IF(M69="Paid by tenant to landlord/third party (RUBS)", '5 - Utilities Total'!$D$30*'6 - Per Unit Calculation'!D69,"N/A based on utility billing method"),"N/A move-in date after 3/1/2024"))</f>
        <v/>
      </c>
      <c r="O69" s="182" t="str">
        <f>IF(LEN(F69)=0,"",IF(F69&lt;DATE(2024,3,1),IF(M69="Paid by tenant to landlord/third party (RUBS)",INDEX('Calculation Chart - SCC'!$H$3:$H$23, MATCH(E69,'Calculation Chart - SCC'!$G$3:$G$23, 0)),"N/A based on utility billing method"),"N/A move-in date after 3/1/2024"))</f>
        <v/>
      </c>
      <c r="Q69" s="184" t="str">
        <f t="shared" si="0"/>
        <v/>
      </c>
      <c r="R69" s="97" t="str">
        <f t="shared" si="1"/>
        <v/>
      </c>
    </row>
    <row r="70" spans="1:18" ht="15.75" x14ac:dyDescent="0.25">
      <c r="A70" s="159" t="str">
        <f>IF('2 - Unit Info'!A70&lt;&gt;"",'2 - Unit Info'!A70,"")</f>
        <v/>
      </c>
      <c r="B70" s="160" t="str">
        <f>IF('2 - Unit Info'!E70&lt;&gt;"",'2 - Unit Info'!E70,"")</f>
        <v/>
      </c>
      <c r="C70" s="160" t="str">
        <f>IF('2 - Unit Info'!K70&lt;&gt;"",'2 - Unit Info'!K70,"")</f>
        <v/>
      </c>
      <c r="D70" s="160" t="str">
        <f>IF('2 - Unit Info'!H70&lt;&gt;"",'2 - Unit Info'!H70,"")</f>
        <v/>
      </c>
      <c r="E70" s="161" t="str">
        <f>IF('2 - Unit Info'!J70&lt;&gt;"",'2 - Unit Info'!J70,"")</f>
        <v/>
      </c>
      <c r="F70" s="162" t="str">
        <f>IF('2 - Unit Info'!L70 &lt;&gt;"", '2 - Unit Info'!L70, "")</f>
        <v/>
      </c>
      <c r="G70" s="163" t="str">
        <f>IF('2 - Unit Info'!S70 &lt;&gt;"", '2 - Unit Info'!S70, "")</f>
        <v/>
      </c>
      <c r="H70" s="164" t="str">
        <f>IF(LEN(F70)=0,"",IF(F70&lt;DATE(2024,3,1),IF(G70="Paid by tenant to landlord/third party (RUBS)", '5 - Utilities Total'!$D$20*'6 - Per Unit Calculation'!D70,"N/A based on utility billing method"),"N/A move-in date after 3/1/2024"))</f>
        <v/>
      </c>
      <c r="I70" s="164" t="str">
        <f>IF(LEN(F70)=0,"",IF(F70&lt;DATE(2024,3,1),IF(G70="Paid by tenant to landlord/third party (RUBS)", INDEX('Calculation Chart - SCC'!$B$3:$B$23, MATCH(E70,'Calculation Chart - SCC'!$A$3:$A$23, 0)),"N/A based on utility billing method"),"N/A move-in date after 3/1/2024"))</f>
        <v/>
      </c>
      <c r="J70" s="165" t="str">
        <f>IF('2 - Unit Info'!T70 &lt;&gt;"", '2 - Unit Info'!T70, "")</f>
        <v/>
      </c>
      <c r="K70" s="164" t="str">
        <f>IF(LEN(F70)=0,"",IF(F70&lt;DATE(2024,3,1),IF(J70="Paid by tenant to landlord/third party (RUBS)", '5 - Utilities Total'!$D$25*'6 - Per Unit Calculation'!D70,"N/A based on utility billing method"),"N/A move-in date after 3/1/2024"))</f>
        <v/>
      </c>
      <c r="L70" s="164" t="str">
        <f>IF(LEN(F70)=0,"",IF(F70&lt;DATE(2024,3,1),IF(J70="Paid by tenant to landlord/third party (RUBS)",INDEX('Calculation Chart - SCC'!$E$3:$E$23, MATCH(E70,'Calculation Chart - SCC'!$D$3:$D$23, 0)),"N/A based on utility billing method"),"N/A move-in date after 3/1/2024"))</f>
        <v/>
      </c>
      <c r="M70" s="165" t="str">
        <f>IF('2 - Unit Info'!U70 &lt;&gt;"", '2 - Unit Info'!U70, "")</f>
        <v/>
      </c>
      <c r="N70" s="164" t="str">
        <f>IF(LEN(F70)=0,"",IF(F70&lt;DATE(2024,3,1),IF(M70="Paid by tenant to landlord/third party (RUBS)", '5 - Utilities Total'!$D$30*'6 - Per Unit Calculation'!D70,"N/A based on utility billing method"),"N/A move-in date after 3/1/2024"))</f>
        <v/>
      </c>
      <c r="O70" s="182" t="str">
        <f>IF(LEN(F70)=0,"",IF(F70&lt;DATE(2024,3,1),IF(M70="Paid by tenant to landlord/third party (RUBS)",INDEX('Calculation Chart - SCC'!$H$3:$H$23, MATCH(E70,'Calculation Chart - SCC'!$G$3:$G$23, 0)),"N/A based on utility billing method"),"N/A move-in date after 3/1/2024"))</f>
        <v/>
      </c>
      <c r="Q70" s="184" t="str">
        <f t="shared" si="0"/>
        <v/>
      </c>
      <c r="R70" s="97" t="str">
        <f t="shared" si="1"/>
        <v/>
      </c>
    </row>
    <row r="71" spans="1:18" ht="15.75" x14ac:dyDescent="0.25">
      <c r="A71" s="159" t="str">
        <f>IF('2 - Unit Info'!A71&lt;&gt;"",'2 - Unit Info'!A71,"")</f>
        <v/>
      </c>
      <c r="B71" s="160" t="str">
        <f>IF('2 - Unit Info'!E71&lt;&gt;"",'2 - Unit Info'!E71,"")</f>
        <v/>
      </c>
      <c r="C71" s="160" t="str">
        <f>IF('2 - Unit Info'!K71&lt;&gt;"",'2 - Unit Info'!K71,"")</f>
        <v/>
      </c>
      <c r="D71" s="160" t="str">
        <f>IF('2 - Unit Info'!H71&lt;&gt;"",'2 - Unit Info'!H71,"")</f>
        <v/>
      </c>
      <c r="E71" s="161" t="str">
        <f>IF('2 - Unit Info'!J71&lt;&gt;"",'2 - Unit Info'!J71,"")</f>
        <v/>
      </c>
      <c r="F71" s="162" t="str">
        <f>IF('2 - Unit Info'!L71 &lt;&gt;"", '2 - Unit Info'!L71, "")</f>
        <v/>
      </c>
      <c r="G71" s="163" t="str">
        <f>IF('2 - Unit Info'!S71 &lt;&gt;"", '2 - Unit Info'!S71, "")</f>
        <v/>
      </c>
      <c r="H71" s="164" t="str">
        <f>IF(LEN(F71)=0,"",IF(F71&lt;DATE(2024,3,1),IF(G71="Paid by tenant to landlord/third party (RUBS)", '5 - Utilities Total'!$D$20*'6 - Per Unit Calculation'!D71,"N/A based on utility billing method"),"N/A move-in date after 3/1/2024"))</f>
        <v/>
      </c>
      <c r="I71" s="164" t="str">
        <f>IF(LEN(F71)=0,"",IF(F71&lt;DATE(2024,3,1),IF(G71="Paid by tenant to landlord/third party (RUBS)", INDEX('Calculation Chart - SCC'!$B$3:$B$23, MATCH(E71,'Calculation Chart - SCC'!$A$3:$A$23, 0)),"N/A based on utility billing method"),"N/A move-in date after 3/1/2024"))</f>
        <v/>
      </c>
      <c r="J71" s="165" t="str">
        <f>IF('2 - Unit Info'!T71 &lt;&gt;"", '2 - Unit Info'!T71, "")</f>
        <v/>
      </c>
      <c r="K71" s="164" t="str">
        <f>IF(LEN(F71)=0,"",IF(F71&lt;DATE(2024,3,1),IF(J71="Paid by tenant to landlord/third party (RUBS)", '5 - Utilities Total'!$D$25*'6 - Per Unit Calculation'!D71,"N/A based on utility billing method"),"N/A move-in date after 3/1/2024"))</f>
        <v/>
      </c>
      <c r="L71" s="164" t="str">
        <f>IF(LEN(F71)=0,"",IF(F71&lt;DATE(2024,3,1),IF(J71="Paid by tenant to landlord/third party (RUBS)",INDEX('Calculation Chart - SCC'!$E$3:$E$23, MATCH(E71,'Calculation Chart - SCC'!$D$3:$D$23, 0)),"N/A based on utility billing method"),"N/A move-in date after 3/1/2024"))</f>
        <v/>
      </c>
      <c r="M71" s="165" t="str">
        <f>IF('2 - Unit Info'!U71 &lt;&gt;"", '2 - Unit Info'!U71, "")</f>
        <v/>
      </c>
      <c r="N71" s="164" t="str">
        <f>IF(LEN(F71)=0,"",IF(F71&lt;DATE(2024,3,1),IF(M71="Paid by tenant to landlord/third party (RUBS)", '5 - Utilities Total'!$D$30*'6 - Per Unit Calculation'!D71,"N/A based on utility billing method"),"N/A move-in date after 3/1/2024"))</f>
        <v/>
      </c>
      <c r="O71" s="182" t="str">
        <f>IF(LEN(F71)=0,"",IF(F71&lt;DATE(2024,3,1),IF(M71="Paid by tenant to landlord/third party (RUBS)",INDEX('Calculation Chart - SCC'!$H$3:$H$23, MATCH(E71,'Calculation Chart - SCC'!$G$3:$G$23, 0)),"N/A based on utility billing method"),"N/A move-in date after 3/1/2024"))</f>
        <v/>
      </c>
      <c r="Q71" s="184" t="str">
        <f t="shared" si="0"/>
        <v/>
      </c>
      <c r="R71" s="97" t="str">
        <f t="shared" si="1"/>
        <v/>
      </c>
    </row>
    <row r="72" spans="1:18" ht="15.75" x14ac:dyDescent="0.25">
      <c r="A72" s="159" t="str">
        <f>IF('2 - Unit Info'!A72&lt;&gt;"",'2 - Unit Info'!A72,"")</f>
        <v/>
      </c>
      <c r="B72" s="160" t="str">
        <f>IF('2 - Unit Info'!E72&lt;&gt;"",'2 - Unit Info'!E72,"")</f>
        <v/>
      </c>
      <c r="C72" s="160" t="str">
        <f>IF('2 - Unit Info'!K72&lt;&gt;"",'2 - Unit Info'!K72,"")</f>
        <v/>
      </c>
      <c r="D72" s="160" t="str">
        <f>IF('2 - Unit Info'!H72&lt;&gt;"",'2 - Unit Info'!H72,"")</f>
        <v/>
      </c>
      <c r="E72" s="161" t="str">
        <f>IF('2 - Unit Info'!J72&lt;&gt;"",'2 - Unit Info'!J72,"")</f>
        <v/>
      </c>
      <c r="F72" s="162" t="str">
        <f>IF('2 - Unit Info'!L72 &lt;&gt;"", '2 - Unit Info'!L72, "")</f>
        <v/>
      </c>
      <c r="G72" s="163" t="str">
        <f>IF('2 - Unit Info'!S72 &lt;&gt;"", '2 - Unit Info'!S72, "")</f>
        <v/>
      </c>
      <c r="H72" s="164" t="str">
        <f>IF(LEN(F72)=0,"",IF(F72&lt;DATE(2024,3,1),IF(G72="Paid by tenant to landlord/third party (RUBS)", '5 - Utilities Total'!$D$20*'6 - Per Unit Calculation'!D72,"N/A based on utility billing method"),"N/A move-in date after 3/1/2024"))</f>
        <v/>
      </c>
      <c r="I72" s="164" t="str">
        <f>IF(LEN(F72)=0,"",IF(F72&lt;DATE(2024,3,1),IF(G72="Paid by tenant to landlord/third party (RUBS)", INDEX('Calculation Chart - SCC'!$B$3:$B$23, MATCH(E72,'Calculation Chart - SCC'!$A$3:$A$23, 0)),"N/A based on utility billing method"),"N/A move-in date after 3/1/2024"))</f>
        <v/>
      </c>
      <c r="J72" s="165" t="str">
        <f>IF('2 - Unit Info'!T72 &lt;&gt;"", '2 - Unit Info'!T72, "")</f>
        <v/>
      </c>
      <c r="K72" s="164" t="str">
        <f>IF(LEN(F72)=0,"",IF(F72&lt;DATE(2024,3,1),IF(J72="Paid by tenant to landlord/third party (RUBS)", '5 - Utilities Total'!$D$25*'6 - Per Unit Calculation'!D72,"N/A based on utility billing method"),"N/A move-in date after 3/1/2024"))</f>
        <v/>
      </c>
      <c r="L72" s="164" t="str">
        <f>IF(LEN(F72)=0,"",IF(F72&lt;DATE(2024,3,1),IF(J72="Paid by tenant to landlord/third party (RUBS)",INDEX('Calculation Chart - SCC'!$E$3:$E$23, MATCH(E72,'Calculation Chart - SCC'!$D$3:$D$23, 0)),"N/A based on utility billing method"),"N/A move-in date after 3/1/2024"))</f>
        <v/>
      </c>
      <c r="M72" s="165" t="str">
        <f>IF('2 - Unit Info'!U72 &lt;&gt;"", '2 - Unit Info'!U72, "")</f>
        <v/>
      </c>
      <c r="N72" s="164" t="str">
        <f>IF(LEN(F72)=0,"",IF(F72&lt;DATE(2024,3,1),IF(M72="Paid by tenant to landlord/third party (RUBS)", '5 - Utilities Total'!$D$30*'6 - Per Unit Calculation'!D72,"N/A based on utility billing method"),"N/A move-in date after 3/1/2024"))</f>
        <v/>
      </c>
      <c r="O72" s="182" t="str">
        <f>IF(LEN(F72)=0,"",IF(F72&lt;DATE(2024,3,1),IF(M72="Paid by tenant to landlord/third party (RUBS)",INDEX('Calculation Chart - SCC'!$H$3:$H$23, MATCH(E72,'Calculation Chart - SCC'!$G$3:$G$23, 0)),"N/A based on utility billing method"),"N/A move-in date after 3/1/2024"))</f>
        <v/>
      </c>
      <c r="Q72" s="184" t="str">
        <f t="shared" si="0"/>
        <v/>
      </c>
      <c r="R72" s="97" t="str">
        <f t="shared" si="1"/>
        <v/>
      </c>
    </row>
    <row r="73" spans="1:18" ht="15.75" x14ac:dyDescent="0.25">
      <c r="A73" s="159" t="str">
        <f>IF('2 - Unit Info'!A73&lt;&gt;"",'2 - Unit Info'!A73,"")</f>
        <v/>
      </c>
      <c r="B73" s="160" t="str">
        <f>IF('2 - Unit Info'!E73&lt;&gt;"",'2 - Unit Info'!E73,"")</f>
        <v/>
      </c>
      <c r="C73" s="160" t="str">
        <f>IF('2 - Unit Info'!K73&lt;&gt;"",'2 - Unit Info'!K73,"")</f>
        <v/>
      </c>
      <c r="D73" s="160" t="str">
        <f>IF('2 - Unit Info'!H73&lt;&gt;"",'2 - Unit Info'!H73,"")</f>
        <v/>
      </c>
      <c r="E73" s="161" t="str">
        <f>IF('2 - Unit Info'!J73&lt;&gt;"",'2 - Unit Info'!J73,"")</f>
        <v/>
      </c>
      <c r="F73" s="162" t="str">
        <f>IF('2 - Unit Info'!L73 &lt;&gt;"", '2 - Unit Info'!L73, "")</f>
        <v/>
      </c>
      <c r="G73" s="163" t="str">
        <f>IF('2 - Unit Info'!S73 &lt;&gt;"", '2 - Unit Info'!S73, "")</f>
        <v/>
      </c>
      <c r="H73" s="164" t="str">
        <f>IF(LEN(F73)=0,"",IF(F73&lt;DATE(2024,3,1),IF(G73="Paid by tenant to landlord/third party (RUBS)", '5 - Utilities Total'!$D$20*'6 - Per Unit Calculation'!D73,"N/A based on utility billing method"),"N/A move-in date after 3/1/2024"))</f>
        <v/>
      </c>
      <c r="I73" s="164" t="str">
        <f>IF(LEN(F73)=0,"",IF(F73&lt;DATE(2024,3,1),IF(G73="Paid by tenant to landlord/third party (RUBS)", INDEX('Calculation Chart - SCC'!$B$3:$B$23, MATCH(E73,'Calculation Chart - SCC'!$A$3:$A$23, 0)),"N/A based on utility billing method"),"N/A move-in date after 3/1/2024"))</f>
        <v/>
      </c>
      <c r="J73" s="165" t="str">
        <f>IF('2 - Unit Info'!T73 &lt;&gt;"", '2 - Unit Info'!T73, "")</f>
        <v/>
      </c>
      <c r="K73" s="164" t="str">
        <f>IF(LEN(F73)=0,"",IF(F73&lt;DATE(2024,3,1),IF(J73="Paid by tenant to landlord/third party (RUBS)", '5 - Utilities Total'!$D$25*'6 - Per Unit Calculation'!D73,"N/A based on utility billing method"),"N/A move-in date after 3/1/2024"))</f>
        <v/>
      </c>
      <c r="L73" s="164" t="str">
        <f>IF(LEN(F73)=0,"",IF(F73&lt;DATE(2024,3,1),IF(J73="Paid by tenant to landlord/third party (RUBS)",INDEX('Calculation Chart - SCC'!$E$3:$E$23, MATCH(E73,'Calculation Chart - SCC'!$D$3:$D$23, 0)),"N/A based on utility billing method"),"N/A move-in date after 3/1/2024"))</f>
        <v/>
      </c>
      <c r="M73" s="165" t="str">
        <f>IF('2 - Unit Info'!U73 &lt;&gt;"", '2 - Unit Info'!U73, "")</f>
        <v/>
      </c>
      <c r="N73" s="164" t="str">
        <f>IF(LEN(F73)=0,"",IF(F73&lt;DATE(2024,3,1),IF(M73="Paid by tenant to landlord/third party (RUBS)", '5 - Utilities Total'!$D$30*'6 - Per Unit Calculation'!D73,"N/A based on utility billing method"),"N/A move-in date after 3/1/2024"))</f>
        <v/>
      </c>
      <c r="O73" s="182" t="str">
        <f>IF(LEN(F73)=0,"",IF(F73&lt;DATE(2024,3,1),IF(M73="Paid by tenant to landlord/third party (RUBS)",INDEX('Calculation Chart - SCC'!$H$3:$H$23, MATCH(E73,'Calculation Chart - SCC'!$G$3:$G$23, 0)),"N/A based on utility billing method"),"N/A move-in date after 3/1/2024"))</f>
        <v/>
      </c>
      <c r="Q73" s="184" t="str">
        <f t="shared" si="0"/>
        <v/>
      </c>
      <c r="R73" s="97" t="str">
        <f t="shared" si="1"/>
        <v/>
      </c>
    </row>
    <row r="74" spans="1:18" ht="15.75" x14ac:dyDescent="0.25">
      <c r="A74" s="159" t="str">
        <f>IF('2 - Unit Info'!A74&lt;&gt;"",'2 - Unit Info'!A74,"")</f>
        <v/>
      </c>
      <c r="B74" s="160" t="str">
        <f>IF('2 - Unit Info'!E74&lt;&gt;"",'2 - Unit Info'!E74,"")</f>
        <v/>
      </c>
      <c r="C74" s="160" t="str">
        <f>IF('2 - Unit Info'!K74&lt;&gt;"",'2 - Unit Info'!K74,"")</f>
        <v/>
      </c>
      <c r="D74" s="160" t="str">
        <f>IF('2 - Unit Info'!H74&lt;&gt;"",'2 - Unit Info'!H74,"")</f>
        <v/>
      </c>
      <c r="E74" s="161" t="str">
        <f>IF('2 - Unit Info'!J74&lt;&gt;"",'2 - Unit Info'!J74,"")</f>
        <v/>
      </c>
      <c r="F74" s="162" t="str">
        <f>IF('2 - Unit Info'!L74 &lt;&gt;"", '2 - Unit Info'!L74, "")</f>
        <v/>
      </c>
      <c r="G74" s="163" t="str">
        <f>IF('2 - Unit Info'!S74 &lt;&gt;"", '2 - Unit Info'!S74, "")</f>
        <v/>
      </c>
      <c r="H74" s="164" t="str">
        <f>IF(LEN(F74)=0,"",IF(F74&lt;DATE(2024,3,1),IF(G74="Paid by tenant to landlord/third party (RUBS)", '5 - Utilities Total'!$D$20*'6 - Per Unit Calculation'!D74,"N/A based on utility billing method"),"N/A move-in date after 3/1/2024"))</f>
        <v/>
      </c>
      <c r="I74" s="164" t="str">
        <f>IF(LEN(F74)=0,"",IF(F74&lt;DATE(2024,3,1),IF(G74="Paid by tenant to landlord/third party (RUBS)", INDEX('Calculation Chart - SCC'!$B$3:$B$23, MATCH(E74,'Calculation Chart - SCC'!$A$3:$A$23, 0)),"N/A based on utility billing method"),"N/A move-in date after 3/1/2024"))</f>
        <v/>
      </c>
      <c r="J74" s="165" t="str">
        <f>IF('2 - Unit Info'!T74 &lt;&gt;"", '2 - Unit Info'!T74, "")</f>
        <v/>
      </c>
      <c r="K74" s="164" t="str">
        <f>IF(LEN(F74)=0,"",IF(F74&lt;DATE(2024,3,1),IF(J74="Paid by tenant to landlord/third party (RUBS)", '5 - Utilities Total'!$D$25*'6 - Per Unit Calculation'!D74,"N/A based on utility billing method"),"N/A move-in date after 3/1/2024"))</f>
        <v/>
      </c>
      <c r="L74" s="164" t="str">
        <f>IF(LEN(F74)=0,"",IF(F74&lt;DATE(2024,3,1),IF(J74="Paid by tenant to landlord/third party (RUBS)",INDEX('Calculation Chart - SCC'!$E$3:$E$23, MATCH(E74,'Calculation Chart - SCC'!$D$3:$D$23, 0)),"N/A based on utility billing method"),"N/A move-in date after 3/1/2024"))</f>
        <v/>
      </c>
      <c r="M74" s="165" t="str">
        <f>IF('2 - Unit Info'!U74 &lt;&gt;"", '2 - Unit Info'!U74, "")</f>
        <v/>
      </c>
      <c r="N74" s="164" t="str">
        <f>IF(LEN(F74)=0,"",IF(F74&lt;DATE(2024,3,1),IF(M74="Paid by tenant to landlord/third party (RUBS)", '5 - Utilities Total'!$D$30*'6 - Per Unit Calculation'!D74,"N/A based on utility billing method"),"N/A move-in date after 3/1/2024"))</f>
        <v/>
      </c>
      <c r="O74" s="182" t="str">
        <f>IF(LEN(F74)=0,"",IF(F74&lt;DATE(2024,3,1),IF(M74="Paid by tenant to landlord/third party (RUBS)",INDEX('Calculation Chart - SCC'!$H$3:$H$23, MATCH(E74,'Calculation Chart - SCC'!$G$3:$G$23, 0)),"N/A based on utility billing method"),"N/A move-in date after 3/1/2024"))</f>
        <v/>
      </c>
      <c r="Q74" s="184" t="str">
        <f t="shared" ref="Q74:Q137" si="2">IF(LEN(F74)=0,"",IF(F74&lt;DATE(2024,3,1),IF(SUM(H74,K74,N74)=0,"N/A based on utility billing method",SUM(H74,K74,N74)),"N/A move-in date after 3/1/2024"))</f>
        <v/>
      </c>
      <c r="R74" s="97" t="str">
        <f t="shared" ref="R74:R137" si="3">IF(LEN(F74)=0,"",IF(F74&lt;DATE(2024,3,1), IF(SUM(I74,L74,O74)=0, "N/A based on utility billing method", SUM(I74,L74,O74)), "N/A move-in date after 3/1/2024"))</f>
        <v/>
      </c>
    </row>
    <row r="75" spans="1:18" ht="15.75" x14ac:dyDescent="0.25">
      <c r="A75" s="159" t="str">
        <f>IF('2 - Unit Info'!A75&lt;&gt;"",'2 - Unit Info'!A75,"")</f>
        <v/>
      </c>
      <c r="B75" s="160" t="str">
        <f>IF('2 - Unit Info'!E75&lt;&gt;"",'2 - Unit Info'!E75,"")</f>
        <v/>
      </c>
      <c r="C75" s="160" t="str">
        <f>IF('2 - Unit Info'!K75&lt;&gt;"",'2 - Unit Info'!K75,"")</f>
        <v/>
      </c>
      <c r="D75" s="160" t="str">
        <f>IF('2 - Unit Info'!H75&lt;&gt;"",'2 - Unit Info'!H75,"")</f>
        <v/>
      </c>
      <c r="E75" s="161" t="str">
        <f>IF('2 - Unit Info'!J75&lt;&gt;"",'2 - Unit Info'!J75,"")</f>
        <v/>
      </c>
      <c r="F75" s="162" t="str">
        <f>IF('2 - Unit Info'!L75 &lt;&gt;"", '2 - Unit Info'!L75, "")</f>
        <v/>
      </c>
      <c r="G75" s="163" t="str">
        <f>IF('2 - Unit Info'!S75 &lt;&gt;"", '2 - Unit Info'!S75, "")</f>
        <v/>
      </c>
      <c r="H75" s="164" t="str">
        <f>IF(LEN(F75)=0,"",IF(F75&lt;DATE(2024,3,1),IF(G75="Paid by tenant to landlord/third party (RUBS)", '5 - Utilities Total'!$D$20*'6 - Per Unit Calculation'!D75,"N/A based on utility billing method"),"N/A move-in date after 3/1/2024"))</f>
        <v/>
      </c>
      <c r="I75" s="164" t="str">
        <f>IF(LEN(F75)=0,"",IF(F75&lt;DATE(2024,3,1),IF(G75="Paid by tenant to landlord/third party (RUBS)", INDEX('Calculation Chart - SCC'!$B$3:$B$23, MATCH(E75,'Calculation Chart - SCC'!$A$3:$A$23, 0)),"N/A based on utility billing method"),"N/A move-in date after 3/1/2024"))</f>
        <v/>
      </c>
      <c r="J75" s="165" t="str">
        <f>IF('2 - Unit Info'!T75 &lt;&gt;"", '2 - Unit Info'!T75, "")</f>
        <v/>
      </c>
      <c r="K75" s="164" t="str">
        <f>IF(LEN(F75)=0,"",IF(F75&lt;DATE(2024,3,1),IF(J75="Paid by tenant to landlord/third party (RUBS)", '5 - Utilities Total'!$D$25*'6 - Per Unit Calculation'!D75,"N/A based on utility billing method"),"N/A move-in date after 3/1/2024"))</f>
        <v/>
      </c>
      <c r="L75" s="164" t="str">
        <f>IF(LEN(F75)=0,"",IF(F75&lt;DATE(2024,3,1),IF(J75="Paid by tenant to landlord/third party (RUBS)",INDEX('Calculation Chart - SCC'!$E$3:$E$23, MATCH(E75,'Calculation Chart - SCC'!$D$3:$D$23, 0)),"N/A based on utility billing method"),"N/A move-in date after 3/1/2024"))</f>
        <v/>
      </c>
      <c r="M75" s="165" t="str">
        <f>IF('2 - Unit Info'!U75 &lt;&gt;"", '2 - Unit Info'!U75, "")</f>
        <v/>
      </c>
      <c r="N75" s="164" t="str">
        <f>IF(LEN(F75)=0,"",IF(F75&lt;DATE(2024,3,1),IF(M75="Paid by tenant to landlord/third party (RUBS)", '5 - Utilities Total'!$D$30*'6 - Per Unit Calculation'!D75,"N/A based on utility billing method"),"N/A move-in date after 3/1/2024"))</f>
        <v/>
      </c>
      <c r="O75" s="182" t="str">
        <f>IF(LEN(F75)=0,"",IF(F75&lt;DATE(2024,3,1),IF(M75="Paid by tenant to landlord/third party (RUBS)",INDEX('Calculation Chart - SCC'!$H$3:$H$23, MATCH(E75,'Calculation Chart - SCC'!$G$3:$G$23, 0)),"N/A based on utility billing method"),"N/A move-in date after 3/1/2024"))</f>
        <v/>
      </c>
      <c r="Q75" s="184" t="str">
        <f t="shared" si="2"/>
        <v/>
      </c>
      <c r="R75" s="97" t="str">
        <f t="shared" si="3"/>
        <v/>
      </c>
    </row>
    <row r="76" spans="1:18" ht="15.75" x14ac:dyDescent="0.25">
      <c r="A76" s="159" t="str">
        <f>IF('2 - Unit Info'!A76&lt;&gt;"",'2 - Unit Info'!A76,"")</f>
        <v/>
      </c>
      <c r="B76" s="160" t="str">
        <f>IF('2 - Unit Info'!E76&lt;&gt;"",'2 - Unit Info'!E76,"")</f>
        <v/>
      </c>
      <c r="C76" s="160" t="str">
        <f>IF('2 - Unit Info'!K76&lt;&gt;"",'2 - Unit Info'!K76,"")</f>
        <v/>
      </c>
      <c r="D76" s="160" t="str">
        <f>IF('2 - Unit Info'!H76&lt;&gt;"",'2 - Unit Info'!H76,"")</f>
        <v/>
      </c>
      <c r="E76" s="161" t="str">
        <f>IF('2 - Unit Info'!J76&lt;&gt;"",'2 - Unit Info'!J76,"")</f>
        <v/>
      </c>
      <c r="F76" s="162" t="str">
        <f>IF('2 - Unit Info'!L76 &lt;&gt;"", '2 - Unit Info'!L76, "")</f>
        <v/>
      </c>
      <c r="G76" s="163" t="str">
        <f>IF('2 - Unit Info'!S76 &lt;&gt;"", '2 - Unit Info'!S76, "")</f>
        <v/>
      </c>
      <c r="H76" s="164" t="str">
        <f>IF(LEN(F76)=0,"",IF(F76&lt;DATE(2024,3,1),IF(G76="Paid by tenant to landlord/third party (RUBS)", '5 - Utilities Total'!$D$20*'6 - Per Unit Calculation'!D76,"N/A based on utility billing method"),"N/A move-in date after 3/1/2024"))</f>
        <v/>
      </c>
      <c r="I76" s="164" t="str">
        <f>IF(LEN(F76)=0,"",IF(F76&lt;DATE(2024,3,1),IF(G76="Paid by tenant to landlord/third party (RUBS)", INDEX('Calculation Chart - SCC'!$B$3:$B$23, MATCH(E76,'Calculation Chart - SCC'!$A$3:$A$23, 0)),"N/A based on utility billing method"),"N/A move-in date after 3/1/2024"))</f>
        <v/>
      </c>
      <c r="J76" s="165" t="str">
        <f>IF('2 - Unit Info'!T76 &lt;&gt;"", '2 - Unit Info'!T76, "")</f>
        <v/>
      </c>
      <c r="K76" s="164" t="str">
        <f>IF(LEN(F76)=0,"",IF(F76&lt;DATE(2024,3,1),IF(J76="Paid by tenant to landlord/third party (RUBS)", '5 - Utilities Total'!$D$25*'6 - Per Unit Calculation'!D76,"N/A based on utility billing method"),"N/A move-in date after 3/1/2024"))</f>
        <v/>
      </c>
      <c r="L76" s="164" t="str">
        <f>IF(LEN(F76)=0,"",IF(F76&lt;DATE(2024,3,1),IF(J76="Paid by tenant to landlord/third party (RUBS)",INDEX('Calculation Chart - SCC'!$E$3:$E$23, MATCH(E76,'Calculation Chart - SCC'!$D$3:$D$23, 0)),"N/A based on utility billing method"),"N/A move-in date after 3/1/2024"))</f>
        <v/>
      </c>
      <c r="M76" s="165" t="str">
        <f>IF('2 - Unit Info'!U76 &lt;&gt;"", '2 - Unit Info'!U76, "")</f>
        <v/>
      </c>
      <c r="N76" s="164" t="str">
        <f>IF(LEN(F76)=0,"",IF(F76&lt;DATE(2024,3,1),IF(M76="Paid by tenant to landlord/third party (RUBS)", '5 - Utilities Total'!$D$30*'6 - Per Unit Calculation'!D76,"N/A based on utility billing method"),"N/A move-in date after 3/1/2024"))</f>
        <v/>
      </c>
      <c r="O76" s="182" t="str">
        <f>IF(LEN(F76)=0,"",IF(F76&lt;DATE(2024,3,1),IF(M76="Paid by tenant to landlord/third party (RUBS)",INDEX('Calculation Chart - SCC'!$H$3:$H$23, MATCH(E76,'Calculation Chart - SCC'!$G$3:$G$23, 0)),"N/A based on utility billing method"),"N/A move-in date after 3/1/2024"))</f>
        <v/>
      </c>
      <c r="Q76" s="184" t="str">
        <f t="shared" si="2"/>
        <v/>
      </c>
      <c r="R76" s="97" t="str">
        <f t="shared" si="3"/>
        <v/>
      </c>
    </row>
    <row r="77" spans="1:18" ht="15.75" x14ac:dyDescent="0.25">
      <c r="A77" s="159" t="str">
        <f>IF('2 - Unit Info'!A77&lt;&gt;"",'2 - Unit Info'!A77,"")</f>
        <v/>
      </c>
      <c r="B77" s="160" t="str">
        <f>IF('2 - Unit Info'!E77&lt;&gt;"",'2 - Unit Info'!E77,"")</f>
        <v/>
      </c>
      <c r="C77" s="160" t="str">
        <f>IF('2 - Unit Info'!K77&lt;&gt;"",'2 - Unit Info'!K77,"")</f>
        <v/>
      </c>
      <c r="D77" s="160" t="str">
        <f>IF('2 - Unit Info'!H77&lt;&gt;"",'2 - Unit Info'!H77,"")</f>
        <v/>
      </c>
      <c r="E77" s="161" t="str">
        <f>IF('2 - Unit Info'!J77&lt;&gt;"",'2 - Unit Info'!J77,"")</f>
        <v/>
      </c>
      <c r="F77" s="162" t="str">
        <f>IF('2 - Unit Info'!L77 &lt;&gt;"", '2 - Unit Info'!L77, "")</f>
        <v/>
      </c>
      <c r="G77" s="163" t="str">
        <f>IF('2 - Unit Info'!S77 &lt;&gt;"", '2 - Unit Info'!S77, "")</f>
        <v/>
      </c>
      <c r="H77" s="164" t="str">
        <f>IF(LEN(F77)=0,"",IF(F77&lt;DATE(2024,3,1),IF(G77="Paid by tenant to landlord/third party (RUBS)", '5 - Utilities Total'!$D$20*'6 - Per Unit Calculation'!D77,"N/A based on utility billing method"),"N/A move-in date after 3/1/2024"))</f>
        <v/>
      </c>
      <c r="I77" s="164" t="str">
        <f>IF(LEN(F77)=0,"",IF(F77&lt;DATE(2024,3,1),IF(G77="Paid by tenant to landlord/third party (RUBS)", INDEX('Calculation Chart - SCC'!$B$3:$B$23, MATCH(E77,'Calculation Chart - SCC'!$A$3:$A$23, 0)),"N/A based on utility billing method"),"N/A move-in date after 3/1/2024"))</f>
        <v/>
      </c>
      <c r="J77" s="165" t="str">
        <f>IF('2 - Unit Info'!T77 &lt;&gt;"", '2 - Unit Info'!T77, "")</f>
        <v/>
      </c>
      <c r="K77" s="164" t="str">
        <f>IF(LEN(F77)=0,"",IF(F77&lt;DATE(2024,3,1),IF(J77="Paid by tenant to landlord/third party (RUBS)", '5 - Utilities Total'!$D$25*'6 - Per Unit Calculation'!D77,"N/A based on utility billing method"),"N/A move-in date after 3/1/2024"))</f>
        <v/>
      </c>
      <c r="L77" s="164" t="str">
        <f>IF(LEN(F77)=0,"",IF(F77&lt;DATE(2024,3,1),IF(J77="Paid by tenant to landlord/third party (RUBS)",INDEX('Calculation Chart - SCC'!$E$3:$E$23, MATCH(E77,'Calculation Chart - SCC'!$D$3:$D$23, 0)),"N/A based on utility billing method"),"N/A move-in date after 3/1/2024"))</f>
        <v/>
      </c>
      <c r="M77" s="165" t="str">
        <f>IF('2 - Unit Info'!U77 &lt;&gt;"", '2 - Unit Info'!U77, "")</f>
        <v/>
      </c>
      <c r="N77" s="164" t="str">
        <f>IF(LEN(F77)=0,"",IF(F77&lt;DATE(2024,3,1),IF(M77="Paid by tenant to landlord/third party (RUBS)", '5 - Utilities Total'!$D$30*'6 - Per Unit Calculation'!D77,"N/A based on utility billing method"),"N/A move-in date after 3/1/2024"))</f>
        <v/>
      </c>
      <c r="O77" s="182" t="str">
        <f>IF(LEN(F77)=0,"",IF(F77&lt;DATE(2024,3,1),IF(M77="Paid by tenant to landlord/third party (RUBS)",INDEX('Calculation Chart - SCC'!$H$3:$H$23, MATCH(E77,'Calculation Chart - SCC'!$G$3:$G$23, 0)),"N/A based on utility billing method"),"N/A move-in date after 3/1/2024"))</f>
        <v/>
      </c>
      <c r="Q77" s="184" t="str">
        <f t="shared" si="2"/>
        <v/>
      </c>
      <c r="R77" s="97" t="str">
        <f t="shared" si="3"/>
        <v/>
      </c>
    </row>
    <row r="78" spans="1:18" ht="15.75" x14ac:dyDescent="0.25">
      <c r="A78" s="159" t="str">
        <f>IF('2 - Unit Info'!A78&lt;&gt;"",'2 - Unit Info'!A78,"")</f>
        <v/>
      </c>
      <c r="B78" s="160" t="str">
        <f>IF('2 - Unit Info'!E78&lt;&gt;"",'2 - Unit Info'!E78,"")</f>
        <v/>
      </c>
      <c r="C78" s="160" t="str">
        <f>IF('2 - Unit Info'!K78&lt;&gt;"",'2 - Unit Info'!K78,"")</f>
        <v/>
      </c>
      <c r="D78" s="160" t="str">
        <f>IF('2 - Unit Info'!H78&lt;&gt;"",'2 - Unit Info'!H78,"")</f>
        <v/>
      </c>
      <c r="E78" s="161" t="str">
        <f>IF('2 - Unit Info'!J78&lt;&gt;"",'2 - Unit Info'!J78,"")</f>
        <v/>
      </c>
      <c r="F78" s="162" t="str">
        <f>IF('2 - Unit Info'!L78 &lt;&gt;"", '2 - Unit Info'!L78, "")</f>
        <v/>
      </c>
      <c r="G78" s="163" t="str">
        <f>IF('2 - Unit Info'!S78 &lt;&gt;"", '2 - Unit Info'!S78, "")</f>
        <v/>
      </c>
      <c r="H78" s="164" t="str">
        <f>IF(LEN(F78)=0,"",IF(F78&lt;DATE(2024,3,1),IF(G78="Paid by tenant to landlord/third party (RUBS)", '5 - Utilities Total'!$D$20*'6 - Per Unit Calculation'!D78,"N/A based on utility billing method"),"N/A move-in date after 3/1/2024"))</f>
        <v/>
      </c>
      <c r="I78" s="164" t="str">
        <f>IF(LEN(F78)=0,"",IF(F78&lt;DATE(2024,3,1),IF(G78="Paid by tenant to landlord/third party (RUBS)", INDEX('Calculation Chart - SCC'!$B$3:$B$23, MATCH(E78,'Calculation Chart - SCC'!$A$3:$A$23, 0)),"N/A based on utility billing method"),"N/A move-in date after 3/1/2024"))</f>
        <v/>
      </c>
      <c r="J78" s="165" t="str">
        <f>IF('2 - Unit Info'!T78 &lt;&gt;"", '2 - Unit Info'!T78, "")</f>
        <v/>
      </c>
      <c r="K78" s="164" t="str">
        <f>IF(LEN(F78)=0,"",IF(F78&lt;DATE(2024,3,1),IF(J78="Paid by tenant to landlord/third party (RUBS)", '5 - Utilities Total'!$D$25*'6 - Per Unit Calculation'!D78,"N/A based on utility billing method"),"N/A move-in date after 3/1/2024"))</f>
        <v/>
      </c>
      <c r="L78" s="164" t="str">
        <f>IF(LEN(F78)=0,"",IF(F78&lt;DATE(2024,3,1),IF(J78="Paid by tenant to landlord/third party (RUBS)",INDEX('Calculation Chart - SCC'!$E$3:$E$23, MATCH(E78,'Calculation Chart - SCC'!$D$3:$D$23, 0)),"N/A based on utility billing method"),"N/A move-in date after 3/1/2024"))</f>
        <v/>
      </c>
      <c r="M78" s="165" t="str">
        <f>IF('2 - Unit Info'!U78 &lt;&gt;"", '2 - Unit Info'!U78, "")</f>
        <v/>
      </c>
      <c r="N78" s="164" t="str">
        <f>IF(LEN(F78)=0,"",IF(F78&lt;DATE(2024,3,1),IF(M78="Paid by tenant to landlord/third party (RUBS)", '5 - Utilities Total'!$D$30*'6 - Per Unit Calculation'!D78,"N/A based on utility billing method"),"N/A move-in date after 3/1/2024"))</f>
        <v/>
      </c>
      <c r="O78" s="182" t="str">
        <f>IF(LEN(F78)=0,"",IF(F78&lt;DATE(2024,3,1),IF(M78="Paid by tenant to landlord/third party (RUBS)",INDEX('Calculation Chart - SCC'!$H$3:$H$23, MATCH(E78,'Calculation Chart - SCC'!$G$3:$G$23, 0)),"N/A based on utility billing method"),"N/A move-in date after 3/1/2024"))</f>
        <v/>
      </c>
      <c r="Q78" s="184" t="str">
        <f t="shared" si="2"/>
        <v/>
      </c>
      <c r="R78" s="97" t="str">
        <f t="shared" si="3"/>
        <v/>
      </c>
    </row>
    <row r="79" spans="1:18" ht="15.75" x14ac:dyDescent="0.25">
      <c r="A79" s="159" t="str">
        <f>IF('2 - Unit Info'!A79&lt;&gt;"",'2 - Unit Info'!A79,"")</f>
        <v/>
      </c>
      <c r="B79" s="160" t="str">
        <f>IF('2 - Unit Info'!E79&lt;&gt;"",'2 - Unit Info'!E79,"")</f>
        <v/>
      </c>
      <c r="C79" s="160" t="str">
        <f>IF('2 - Unit Info'!K79&lt;&gt;"",'2 - Unit Info'!K79,"")</f>
        <v/>
      </c>
      <c r="D79" s="160" t="str">
        <f>IF('2 - Unit Info'!H79&lt;&gt;"",'2 - Unit Info'!H79,"")</f>
        <v/>
      </c>
      <c r="E79" s="161" t="str">
        <f>IF('2 - Unit Info'!J79&lt;&gt;"",'2 - Unit Info'!J79,"")</f>
        <v/>
      </c>
      <c r="F79" s="162" t="str">
        <f>IF('2 - Unit Info'!L79 &lt;&gt;"", '2 - Unit Info'!L79, "")</f>
        <v/>
      </c>
      <c r="G79" s="163" t="str">
        <f>IF('2 - Unit Info'!S79 &lt;&gt;"", '2 - Unit Info'!S79, "")</f>
        <v/>
      </c>
      <c r="H79" s="164" t="str">
        <f>IF(LEN(F79)=0,"",IF(F79&lt;DATE(2024,3,1),IF(G79="Paid by tenant to landlord/third party (RUBS)", '5 - Utilities Total'!$D$20*'6 - Per Unit Calculation'!D79,"N/A based on utility billing method"),"N/A move-in date after 3/1/2024"))</f>
        <v/>
      </c>
      <c r="I79" s="164" t="str">
        <f>IF(LEN(F79)=0,"",IF(F79&lt;DATE(2024,3,1),IF(G79="Paid by tenant to landlord/third party (RUBS)", INDEX('Calculation Chart - SCC'!$B$3:$B$23, MATCH(E79,'Calculation Chart - SCC'!$A$3:$A$23, 0)),"N/A based on utility billing method"),"N/A move-in date after 3/1/2024"))</f>
        <v/>
      </c>
      <c r="J79" s="165" t="str">
        <f>IF('2 - Unit Info'!T79 &lt;&gt;"", '2 - Unit Info'!T79, "")</f>
        <v/>
      </c>
      <c r="K79" s="164" t="str">
        <f>IF(LEN(F79)=0,"",IF(F79&lt;DATE(2024,3,1),IF(J79="Paid by tenant to landlord/third party (RUBS)", '5 - Utilities Total'!$D$25*'6 - Per Unit Calculation'!D79,"N/A based on utility billing method"),"N/A move-in date after 3/1/2024"))</f>
        <v/>
      </c>
      <c r="L79" s="164" t="str">
        <f>IF(LEN(F79)=0,"",IF(F79&lt;DATE(2024,3,1),IF(J79="Paid by tenant to landlord/third party (RUBS)",INDEX('Calculation Chart - SCC'!$E$3:$E$23, MATCH(E79,'Calculation Chart - SCC'!$D$3:$D$23, 0)),"N/A based on utility billing method"),"N/A move-in date after 3/1/2024"))</f>
        <v/>
      </c>
      <c r="M79" s="165" t="str">
        <f>IF('2 - Unit Info'!U79 &lt;&gt;"", '2 - Unit Info'!U79, "")</f>
        <v/>
      </c>
      <c r="N79" s="164" t="str">
        <f>IF(LEN(F79)=0,"",IF(F79&lt;DATE(2024,3,1),IF(M79="Paid by tenant to landlord/third party (RUBS)", '5 - Utilities Total'!$D$30*'6 - Per Unit Calculation'!D79,"N/A based on utility billing method"),"N/A move-in date after 3/1/2024"))</f>
        <v/>
      </c>
      <c r="O79" s="182" t="str">
        <f>IF(LEN(F79)=0,"",IF(F79&lt;DATE(2024,3,1),IF(M79="Paid by tenant to landlord/third party (RUBS)",INDEX('Calculation Chart - SCC'!$H$3:$H$23, MATCH(E79,'Calculation Chart - SCC'!$G$3:$G$23, 0)),"N/A based on utility billing method"),"N/A move-in date after 3/1/2024"))</f>
        <v/>
      </c>
      <c r="Q79" s="184" t="str">
        <f t="shared" si="2"/>
        <v/>
      </c>
      <c r="R79" s="97" t="str">
        <f t="shared" si="3"/>
        <v/>
      </c>
    </row>
    <row r="80" spans="1:18" ht="15.75" x14ac:dyDescent="0.25">
      <c r="A80" s="159" t="str">
        <f>IF('2 - Unit Info'!A80&lt;&gt;"",'2 - Unit Info'!A80,"")</f>
        <v/>
      </c>
      <c r="B80" s="160" t="str">
        <f>IF('2 - Unit Info'!E80&lt;&gt;"",'2 - Unit Info'!E80,"")</f>
        <v/>
      </c>
      <c r="C80" s="160" t="str">
        <f>IF('2 - Unit Info'!K80&lt;&gt;"",'2 - Unit Info'!K80,"")</f>
        <v/>
      </c>
      <c r="D80" s="160" t="str">
        <f>IF('2 - Unit Info'!H80&lt;&gt;"",'2 - Unit Info'!H80,"")</f>
        <v/>
      </c>
      <c r="E80" s="161" t="str">
        <f>IF('2 - Unit Info'!J80&lt;&gt;"",'2 - Unit Info'!J80,"")</f>
        <v/>
      </c>
      <c r="F80" s="162" t="str">
        <f>IF('2 - Unit Info'!L80 &lt;&gt;"", '2 - Unit Info'!L80, "")</f>
        <v/>
      </c>
      <c r="G80" s="163" t="str">
        <f>IF('2 - Unit Info'!S80 &lt;&gt;"", '2 - Unit Info'!S80, "")</f>
        <v/>
      </c>
      <c r="H80" s="164" t="str">
        <f>IF(LEN(F80)=0,"",IF(F80&lt;DATE(2024,3,1),IF(G80="Paid by tenant to landlord/third party (RUBS)", '5 - Utilities Total'!$D$20*'6 - Per Unit Calculation'!D80,"N/A based on utility billing method"),"N/A move-in date after 3/1/2024"))</f>
        <v/>
      </c>
      <c r="I80" s="164" t="str">
        <f>IF(LEN(F80)=0,"",IF(F80&lt;DATE(2024,3,1),IF(G80="Paid by tenant to landlord/third party (RUBS)", INDEX('Calculation Chart - SCC'!$B$3:$B$23, MATCH(E80,'Calculation Chart - SCC'!$A$3:$A$23, 0)),"N/A based on utility billing method"),"N/A move-in date after 3/1/2024"))</f>
        <v/>
      </c>
      <c r="J80" s="165" t="str">
        <f>IF('2 - Unit Info'!T80 &lt;&gt;"", '2 - Unit Info'!T80, "")</f>
        <v/>
      </c>
      <c r="K80" s="164" t="str">
        <f>IF(LEN(F80)=0,"",IF(F80&lt;DATE(2024,3,1),IF(J80="Paid by tenant to landlord/third party (RUBS)", '5 - Utilities Total'!$D$25*'6 - Per Unit Calculation'!D80,"N/A based on utility billing method"),"N/A move-in date after 3/1/2024"))</f>
        <v/>
      </c>
      <c r="L80" s="164" t="str">
        <f>IF(LEN(F80)=0,"",IF(F80&lt;DATE(2024,3,1),IF(J80="Paid by tenant to landlord/third party (RUBS)",INDEX('Calculation Chart - SCC'!$E$3:$E$23, MATCH(E80,'Calculation Chart - SCC'!$D$3:$D$23, 0)),"N/A based on utility billing method"),"N/A move-in date after 3/1/2024"))</f>
        <v/>
      </c>
      <c r="M80" s="165" t="str">
        <f>IF('2 - Unit Info'!U80 &lt;&gt;"", '2 - Unit Info'!U80, "")</f>
        <v/>
      </c>
      <c r="N80" s="164" t="str">
        <f>IF(LEN(F80)=0,"",IF(F80&lt;DATE(2024,3,1),IF(M80="Paid by tenant to landlord/third party (RUBS)", '5 - Utilities Total'!$D$30*'6 - Per Unit Calculation'!D80,"N/A based on utility billing method"),"N/A move-in date after 3/1/2024"))</f>
        <v/>
      </c>
      <c r="O80" s="182" t="str">
        <f>IF(LEN(F80)=0,"",IF(F80&lt;DATE(2024,3,1),IF(M80="Paid by tenant to landlord/third party (RUBS)",INDEX('Calculation Chart - SCC'!$H$3:$H$23, MATCH(E80,'Calculation Chart - SCC'!$G$3:$G$23, 0)),"N/A based on utility billing method"),"N/A move-in date after 3/1/2024"))</f>
        <v/>
      </c>
      <c r="Q80" s="184" t="str">
        <f t="shared" si="2"/>
        <v/>
      </c>
      <c r="R80" s="97" t="str">
        <f t="shared" si="3"/>
        <v/>
      </c>
    </row>
    <row r="81" spans="1:18" ht="15.75" x14ac:dyDescent="0.25">
      <c r="A81" s="159" t="str">
        <f>IF('2 - Unit Info'!A81&lt;&gt;"",'2 - Unit Info'!A81,"")</f>
        <v/>
      </c>
      <c r="B81" s="160" t="str">
        <f>IF('2 - Unit Info'!E81&lt;&gt;"",'2 - Unit Info'!E81,"")</f>
        <v/>
      </c>
      <c r="C81" s="160" t="str">
        <f>IF('2 - Unit Info'!K81&lt;&gt;"",'2 - Unit Info'!K81,"")</f>
        <v/>
      </c>
      <c r="D81" s="160" t="str">
        <f>IF('2 - Unit Info'!H81&lt;&gt;"",'2 - Unit Info'!H81,"")</f>
        <v/>
      </c>
      <c r="E81" s="161" t="str">
        <f>IF('2 - Unit Info'!J81&lt;&gt;"",'2 - Unit Info'!J81,"")</f>
        <v/>
      </c>
      <c r="F81" s="162" t="str">
        <f>IF('2 - Unit Info'!L81 &lt;&gt;"", '2 - Unit Info'!L81, "")</f>
        <v/>
      </c>
      <c r="G81" s="163" t="str">
        <f>IF('2 - Unit Info'!S81 &lt;&gt;"", '2 - Unit Info'!S81, "")</f>
        <v/>
      </c>
      <c r="H81" s="164" t="str">
        <f>IF(LEN(F81)=0,"",IF(F81&lt;DATE(2024,3,1),IF(G81="Paid by tenant to landlord/third party (RUBS)", '5 - Utilities Total'!$D$20*'6 - Per Unit Calculation'!D81,"N/A based on utility billing method"),"N/A move-in date after 3/1/2024"))</f>
        <v/>
      </c>
      <c r="I81" s="164" t="str">
        <f>IF(LEN(F81)=0,"",IF(F81&lt;DATE(2024,3,1),IF(G81="Paid by tenant to landlord/third party (RUBS)", INDEX('Calculation Chart - SCC'!$B$3:$B$23, MATCH(E81,'Calculation Chart - SCC'!$A$3:$A$23, 0)),"N/A based on utility billing method"),"N/A move-in date after 3/1/2024"))</f>
        <v/>
      </c>
      <c r="J81" s="165" t="str">
        <f>IF('2 - Unit Info'!T81 &lt;&gt;"", '2 - Unit Info'!T81, "")</f>
        <v/>
      </c>
      <c r="K81" s="164" t="str">
        <f>IF(LEN(F81)=0,"",IF(F81&lt;DATE(2024,3,1),IF(J81="Paid by tenant to landlord/third party (RUBS)", '5 - Utilities Total'!$D$25*'6 - Per Unit Calculation'!D81,"N/A based on utility billing method"),"N/A move-in date after 3/1/2024"))</f>
        <v/>
      </c>
      <c r="L81" s="164" t="str">
        <f>IF(LEN(F81)=0,"",IF(F81&lt;DATE(2024,3,1),IF(J81="Paid by tenant to landlord/third party (RUBS)",INDEX('Calculation Chart - SCC'!$E$3:$E$23, MATCH(E81,'Calculation Chart - SCC'!$D$3:$D$23, 0)),"N/A based on utility billing method"),"N/A move-in date after 3/1/2024"))</f>
        <v/>
      </c>
      <c r="M81" s="165" t="str">
        <f>IF('2 - Unit Info'!U81 &lt;&gt;"", '2 - Unit Info'!U81, "")</f>
        <v/>
      </c>
      <c r="N81" s="164" t="str">
        <f>IF(LEN(F81)=0,"",IF(F81&lt;DATE(2024,3,1),IF(M81="Paid by tenant to landlord/third party (RUBS)", '5 - Utilities Total'!$D$30*'6 - Per Unit Calculation'!D81,"N/A based on utility billing method"),"N/A move-in date after 3/1/2024"))</f>
        <v/>
      </c>
      <c r="O81" s="182" t="str">
        <f>IF(LEN(F81)=0,"",IF(F81&lt;DATE(2024,3,1),IF(M81="Paid by tenant to landlord/third party (RUBS)",INDEX('Calculation Chart - SCC'!$H$3:$H$23, MATCH(E81,'Calculation Chart - SCC'!$G$3:$G$23, 0)),"N/A based on utility billing method"),"N/A move-in date after 3/1/2024"))</f>
        <v/>
      </c>
      <c r="Q81" s="184" t="str">
        <f t="shared" si="2"/>
        <v/>
      </c>
      <c r="R81" s="97" t="str">
        <f t="shared" si="3"/>
        <v/>
      </c>
    </row>
    <row r="82" spans="1:18" ht="15.75" x14ac:dyDescent="0.25">
      <c r="A82" s="159" t="str">
        <f>IF('2 - Unit Info'!A82&lt;&gt;"",'2 - Unit Info'!A82,"")</f>
        <v/>
      </c>
      <c r="B82" s="160" t="str">
        <f>IF('2 - Unit Info'!E82&lt;&gt;"",'2 - Unit Info'!E82,"")</f>
        <v/>
      </c>
      <c r="C82" s="160" t="str">
        <f>IF('2 - Unit Info'!K82&lt;&gt;"",'2 - Unit Info'!K82,"")</f>
        <v/>
      </c>
      <c r="D82" s="160" t="str">
        <f>IF('2 - Unit Info'!H82&lt;&gt;"",'2 - Unit Info'!H82,"")</f>
        <v/>
      </c>
      <c r="E82" s="161" t="str">
        <f>IF('2 - Unit Info'!J82&lt;&gt;"",'2 - Unit Info'!J82,"")</f>
        <v/>
      </c>
      <c r="F82" s="162" t="str">
        <f>IF('2 - Unit Info'!L82 &lt;&gt;"", '2 - Unit Info'!L82, "")</f>
        <v/>
      </c>
      <c r="G82" s="163" t="str">
        <f>IF('2 - Unit Info'!S82 &lt;&gt;"", '2 - Unit Info'!S82, "")</f>
        <v/>
      </c>
      <c r="H82" s="164" t="str">
        <f>IF(LEN(F82)=0,"",IF(F82&lt;DATE(2024,3,1),IF(G82="Paid by tenant to landlord/third party (RUBS)", '5 - Utilities Total'!$D$20*'6 - Per Unit Calculation'!D82,"N/A based on utility billing method"),"N/A move-in date after 3/1/2024"))</f>
        <v/>
      </c>
      <c r="I82" s="164" t="str">
        <f>IF(LEN(F82)=0,"",IF(F82&lt;DATE(2024,3,1),IF(G82="Paid by tenant to landlord/third party (RUBS)", INDEX('Calculation Chart - SCC'!$B$3:$B$23, MATCH(E82,'Calculation Chart - SCC'!$A$3:$A$23, 0)),"N/A based on utility billing method"),"N/A move-in date after 3/1/2024"))</f>
        <v/>
      </c>
      <c r="J82" s="165" t="str">
        <f>IF('2 - Unit Info'!T82 &lt;&gt;"", '2 - Unit Info'!T82, "")</f>
        <v/>
      </c>
      <c r="K82" s="164" t="str">
        <f>IF(LEN(F82)=0,"",IF(F82&lt;DATE(2024,3,1),IF(J82="Paid by tenant to landlord/third party (RUBS)", '5 - Utilities Total'!$D$25*'6 - Per Unit Calculation'!D82,"N/A based on utility billing method"),"N/A move-in date after 3/1/2024"))</f>
        <v/>
      </c>
      <c r="L82" s="164" t="str">
        <f>IF(LEN(F82)=0,"",IF(F82&lt;DATE(2024,3,1),IF(J82="Paid by tenant to landlord/third party (RUBS)",INDEX('Calculation Chart - SCC'!$E$3:$E$23, MATCH(E82,'Calculation Chart - SCC'!$D$3:$D$23, 0)),"N/A based on utility billing method"),"N/A move-in date after 3/1/2024"))</f>
        <v/>
      </c>
      <c r="M82" s="165" t="str">
        <f>IF('2 - Unit Info'!U82 &lt;&gt;"", '2 - Unit Info'!U82, "")</f>
        <v/>
      </c>
      <c r="N82" s="164" t="str">
        <f>IF(LEN(F82)=0,"",IF(F82&lt;DATE(2024,3,1),IF(M82="Paid by tenant to landlord/third party (RUBS)", '5 - Utilities Total'!$D$30*'6 - Per Unit Calculation'!D82,"N/A based on utility billing method"),"N/A move-in date after 3/1/2024"))</f>
        <v/>
      </c>
      <c r="O82" s="182" t="str">
        <f>IF(LEN(F82)=0,"",IF(F82&lt;DATE(2024,3,1),IF(M82="Paid by tenant to landlord/third party (RUBS)",INDEX('Calculation Chart - SCC'!$H$3:$H$23, MATCH(E82,'Calculation Chart - SCC'!$G$3:$G$23, 0)),"N/A based on utility billing method"),"N/A move-in date after 3/1/2024"))</f>
        <v/>
      </c>
      <c r="Q82" s="184" t="str">
        <f t="shared" si="2"/>
        <v/>
      </c>
      <c r="R82" s="97" t="str">
        <f t="shared" si="3"/>
        <v/>
      </c>
    </row>
    <row r="83" spans="1:18" ht="15.75" x14ac:dyDescent="0.25">
      <c r="A83" s="159" t="str">
        <f>IF('2 - Unit Info'!A83&lt;&gt;"",'2 - Unit Info'!A83,"")</f>
        <v/>
      </c>
      <c r="B83" s="160" t="str">
        <f>IF('2 - Unit Info'!E83&lt;&gt;"",'2 - Unit Info'!E83,"")</f>
        <v/>
      </c>
      <c r="C83" s="160" t="str">
        <f>IF('2 - Unit Info'!K83&lt;&gt;"",'2 - Unit Info'!K83,"")</f>
        <v/>
      </c>
      <c r="D83" s="160" t="str">
        <f>IF('2 - Unit Info'!H83&lt;&gt;"",'2 - Unit Info'!H83,"")</f>
        <v/>
      </c>
      <c r="E83" s="161" t="str">
        <f>IF('2 - Unit Info'!J83&lt;&gt;"",'2 - Unit Info'!J83,"")</f>
        <v/>
      </c>
      <c r="F83" s="162" t="str">
        <f>IF('2 - Unit Info'!L83 &lt;&gt;"", '2 - Unit Info'!L83, "")</f>
        <v/>
      </c>
      <c r="G83" s="163" t="str">
        <f>IF('2 - Unit Info'!S83 &lt;&gt;"", '2 - Unit Info'!S83, "")</f>
        <v/>
      </c>
      <c r="H83" s="164" t="str">
        <f>IF(LEN(F83)=0,"",IF(F83&lt;DATE(2024,3,1),IF(G83="Paid by tenant to landlord/third party (RUBS)", '5 - Utilities Total'!$D$20*'6 - Per Unit Calculation'!D83,"N/A based on utility billing method"),"N/A move-in date after 3/1/2024"))</f>
        <v/>
      </c>
      <c r="I83" s="164" t="str">
        <f>IF(LEN(F83)=0,"",IF(F83&lt;DATE(2024,3,1),IF(G83="Paid by tenant to landlord/third party (RUBS)", INDEX('Calculation Chart - SCC'!$B$3:$B$23, MATCH(E83,'Calculation Chart - SCC'!$A$3:$A$23, 0)),"N/A based on utility billing method"),"N/A move-in date after 3/1/2024"))</f>
        <v/>
      </c>
      <c r="J83" s="165" t="str">
        <f>IF('2 - Unit Info'!T83 &lt;&gt;"", '2 - Unit Info'!T83, "")</f>
        <v/>
      </c>
      <c r="K83" s="164" t="str">
        <f>IF(LEN(F83)=0,"",IF(F83&lt;DATE(2024,3,1),IF(J83="Paid by tenant to landlord/third party (RUBS)", '5 - Utilities Total'!$D$25*'6 - Per Unit Calculation'!D83,"N/A based on utility billing method"),"N/A move-in date after 3/1/2024"))</f>
        <v/>
      </c>
      <c r="L83" s="164" t="str">
        <f>IF(LEN(F83)=0,"",IF(F83&lt;DATE(2024,3,1),IF(J83="Paid by tenant to landlord/third party (RUBS)",INDEX('Calculation Chart - SCC'!$E$3:$E$23, MATCH(E83,'Calculation Chart - SCC'!$D$3:$D$23, 0)),"N/A based on utility billing method"),"N/A move-in date after 3/1/2024"))</f>
        <v/>
      </c>
      <c r="M83" s="165" t="str">
        <f>IF('2 - Unit Info'!U83 &lt;&gt;"", '2 - Unit Info'!U83, "")</f>
        <v/>
      </c>
      <c r="N83" s="164" t="str">
        <f>IF(LEN(F83)=0,"",IF(F83&lt;DATE(2024,3,1),IF(M83="Paid by tenant to landlord/third party (RUBS)", '5 - Utilities Total'!$D$30*'6 - Per Unit Calculation'!D83,"N/A based on utility billing method"),"N/A move-in date after 3/1/2024"))</f>
        <v/>
      </c>
      <c r="O83" s="182" t="str">
        <f>IF(LEN(F83)=0,"",IF(F83&lt;DATE(2024,3,1),IF(M83="Paid by tenant to landlord/third party (RUBS)",INDEX('Calculation Chart - SCC'!$H$3:$H$23, MATCH(E83,'Calculation Chart - SCC'!$G$3:$G$23, 0)),"N/A based on utility billing method"),"N/A move-in date after 3/1/2024"))</f>
        <v/>
      </c>
      <c r="Q83" s="184" t="str">
        <f t="shared" si="2"/>
        <v/>
      </c>
      <c r="R83" s="97" t="str">
        <f t="shared" si="3"/>
        <v/>
      </c>
    </row>
    <row r="84" spans="1:18" ht="15.75" x14ac:dyDescent="0.25">
      <c r="A84" s="159" t="str">
        <f>IF('2 - Unit Info'!A84&lt;&gt;"",'2 - Unit Info'!A84,"")</f>
        <v/>
      </c>
      <c r="B84" s="160" t="str">
        <f>IF('2 - Unit Info'!E84&lt;&gt;"",'2 - Unit Info'!E84,"")</f>
        <v/>
      </c>
      <c r="C84" s="160" t="str">
        <f>IF('2 - Unit Info'!K84&lt;&gt;"",'2 - Unit Info'!K84,"")</f>
        <v/>
      </c>
      <c r="D84" s="160" t="str">
        <f>IF('2 - Unit Info'!H84&lt;&gt;"",'2 - Unit Info'!H84,"")</f>
        <v/>
      </c>
      <c r="E84" s="161" t="str">
        <f>IF('2 - Unit Info'!J84&lt;&gt;"",'2 - Unit Info'!J84,"")</f>
        <v/>
      </c>
      <c r="F84" s="162" t="str">
        <f>IF('2 - Unit Info'!L84 &lt;&gt;"", '2 - Unit Info'!L84, "")</f>
        <v/>
      </c>
      <c r="G84" s="163" t="str">
        <f>IF('2 - Unit Info'!S84 &lt;&gt;"", '2 - Unit Info'!S84, "")</f>
        <v/>
      </c>
      <c r="H84" s="164" t="str">
        <f>IF(LEN(F84)=0,"",IF(F84&lt;DATE(2024,3,1),IF(G84="Paid by tenant to landlord/third party (RUBS)", '5 - Utilities Total'!$D$20*'6 - Per Unit Calculation'!D84,"N/A based on utility billing method"),"N/A move-in date after 3/1/2024"))</f>
        <v/>
      </c>
      <c r="I84" s="164" t="str">
        <f>IF(LEN(F84)=0,"",IF(F84&lt;DATE(2024,3,1),IF(G84="Paid by tenant to landlord/third party (RUBS)", INDEX('Calculation Chart - SCC'!$B$3:$B$23, MATCH(E84,'Calculation Chart - SCC'!$A$3:$A$23, 0)),"N/A based on utility billing method"),"N/A move-in date after 3/1/2024"))</f>
        <v/>
      </c>
      <c r="J84" s="165" t="str">
        <f>IF('2 - Unit Info'!T84 &lt;&gt;"", '2 - Unit Info'!T84, "")</f>
        <v/>
      </c>
      <c r="K84" s="164" t="str">
        <f>IF(LEN(F84)=0,"",IF(F84&lt;DATE(2024,3,1),IF(J84="Paid by tenant to landlord/third party (RUBS)", '5 - Utilities Total'!$D$25*'6 - Per Unit Calculation'!D84,"N/A based on utility billing method"),"N/A move-in date after 3/1/2024"))</f>
        <v/>
      </c>
      <c r="L84" s="164" t="str">
        <f>IF(LEN(F84)=0,"",IF(F84&lt;DATE(2024,3,1),IF(J84="Paid by tenant to landlord/third party (RUBS)",INDEX('Calculation Chart - SCC'!$E$3:$E$23, MATCH(E84,'Calculation Chart - SCC'!$D$3:$D$23, 0)),"N/A based on utility billing method"),"N/A move-in date after 3/1/2024"))</f>
        <v/>
      </c>
      <c r="M84" s="165" t="str">
        <f>IF('2 - Unit Info'!U84 &lt;&gt;"", '2 - Unit Info'!U84, "")</f>
        <v/>
      </c>
      <c r="N84" s="164" t="str">
        <f>IF(LEN(F84)=0,"",IF(F84&lt;DATE(2024,3,1),IF(M84="Paid by tenant to landlord/third party (RUBS)", '5 - Utilities Total'!$D$30*'6 - Per Unit Calculation'!D84,"N/A based on utility billing method"),"N/A move-in date after 3/1/2024"))</f>
        <v/>
      </c>
      <c r="O84" s="182" t="str">
        <f>IF(LEN(F84)=0,"",IF(F84&lt;DATE(2024,3,1),IF(M84="Paid by tenant to landlord/third party (RUBS)",INDEX('Calculation Chart - SCC'!$H$3:$H$23, MATCH(E84,'Calculation Chart - SCC'!$G$3:$G$23, 0)),"N/A based on utility billing method"),"N/A move-in date after 3/1/2024"))</f>
        <v/>
      </c>
      <c r="Q84" s="184" t="str">
        <f t="shared" si="2"/>
        <v/>
      </c>
      <c r="R84" s="97" t="str">
        <f t="shared" si="3"/>
        <v/>
      </c>
    </row>
    <row r="85" spans="1:18" ht="15.75" x14ac:dyDescent="0.25">
      <c r="A85" s="159" t="str">
        <f>IF('2 - Unit Info'!A85&lt;&gt;"",'2 - Unit Info'!A85,"")</f>
        <v/>
      </c>
      <c r="B85" s="160" t="str">
        <f>IF('2 - Unit Info'!E85&lt;&gt;"",'2 - Unit Info'!E85,"")</f>
        <v/>
      </c>
      <c r="C85" s="160" t="str">
        <f>IF('2 - Unit Info'!K85&lt;&gt;"",'2 - Unit Info'!K85,"")</f>
        <v/>
      </c>
      <c r="D85" s="160" t="str">
        <f>IF('2 - Unit Info'!H85&lt;&gt;"",'2 - Unit Info'!H85,"")</f>
        <v/>
      </c>
      <c r="E85" s="161" t="str">
        <f>IF('2 - Unit Info'!J85&lt;&gt;"",'2 - Unit Info'!J85,"")</f>
        <v/>
      </c>
      <c r="F85" s="162" t="str">
        <f>IF('2 - Unit Info'!L85 &lt;&gt;"", '2 - Unit Info'!L85, "")</f>
        <v/>
      </c>
      <c r="G85" s="163" t="str">
        <f>IF('2 - Unit Info'!S85 &lt;&gt;"", '2 - Unit Info'!S85, "")</f>
        <v/>
      </c>
      <c r="H85" s="164" t="str">
        <f>IF(LEN(F85)=0,"",IF(F85&lt;DATE(2024,3,1),IF(G85="Paid by tenant to landlord/third party (RUBS)", '5 - Utilities Total'!$D$20*'6 - Per Unit Calculation'!D85,"N/A based on utility billing method"),"N/A move-in date after 3/1/2024"))</f>
        <v/>
      </c>
      <c r="I85" s="164" t="str">
        <f>IF(LEN(F85)=0,"",IF(F85&lt;DATE(2024,3,1),IF(G85="Paid by tenant to landlord/third party (RUBS)", INDEX('Calculation Chart - SCC'!$B$3:$B$23, MATCH(E85,'Calculation Chart - SCC'!$A$3:$A$23, 0)),"N/A based on utility billing method"),"N/A move-in date after 3/1/2024"))</f>
        <v/>
      </c>
      <c r="J85" s="165" t="str">
        <f>IF('2 - Unit Info'!T85 &lt;&gt;"", '2 - Unit Info'!T85, "")</f>
        <v/>
      </c>
      <c r="K85" s="164" t="str">
        <f>IF(LEN(F85)=0,"",IF(F85&lt;DATE(2024,3,1),IF(J85="Paid by tenant to landlord/third party (RUBS)", '5 - Utilities Total'!$D$25*'6 - Per Unit Calculation'!D85,"N/A based on utility billing method"),"N/A move-in date after 3/1/2024"))</f>
        <v/>
      </c>
      <c r="L85" s="164" t="str">
        <f>IF(LEN(F85)=0,"",IF(F85&lt;DATE(2024,3,1),IF(J85="Paid by tenant to landlord/third party (RUBS)",INDEX('Calculation Chart - SCC'!$E$3:$E$23, MATCH(E85,'Calculation Chart - SCC'!$D$3:$D$23, 0)),"N/A based on utility billing method"),"N/A move-in date after 3/1/2024"))</f>
        <v/>
      </c>
      <c r="M85" s="165" t="str">
        <f>IF('2 - Unit Info'!U85 &lt;&gt;"", '2 - Unit Info'!U85, "")</f>
        <v/>
      </c>
      <c r="N85" s="164" t="str">
        <f>IF(LEN(F85)=0,"",IF(F85&lt;DATE(2024,3,1),IF(M85="Paid by tenant to landlord/third party (RUBS)", '5 - Utilities Total'!$D$30*'6 - Per Unit Calculation'!D85,"N/A based on utility billing method"),"N/A move-in date after 3/1/2024"))</f>
        <v/>
      </c>
      <c r="O85" s="182" t="str">
        <f>IF(LEN(F85)=0,"",IF(F85&lt;DATE(2024,3,1),IF(M85="Paid by tenant to landlord/third party (RUBS)",INDEX('Calculation Chart - SCC'!$H$3:$H$23, MATCH(E85,'Calculation Chart - SCC'!$G$3:$G$23, 0)),"N/A based on utility billing method"),"N/A move-in date after 3/1/2024"))</f>
        <v/>
      </c>
      <c r="Q85" s="184" t="str">
        <f t="shared" si="2"/>
        <v/>
      </c>
      <c r="R85" s="97" t="str">
        <f t="shared" si="3"/>
        <v/>
      </c>
    </row>
    <row r="86" spans="1:18" ht="15.75" x14ac:dyDescent="0.25">
      <c r="A86" s="159" t="str">
        <f>IF('2 - Unit Info'!A86&lt;&gt;"",'2 - Unit Info'!A86,"")</f>
        <v/>
      </c>
      <c r="B86" s="160" t="str">
        <f>IF('2 - Unit Info'!E86&lt;&gt;"",'2 - Unit Info'!E86,"")</f>
        <v/>
      </c>
      <c r="C86" s="160" t="str">
        <f>IF('2 - Unit Info'!K86&lt;&gt;"",'2 - Unit Info'!K86,"")</f>
        <v/>
      </c>
      <c r="D86" s="160" t="str">
        <f>IF('2 - Unit Info'!H86&lt;&gt;"",'2 - Unit Info'!H86,"")</f>
        <v/>
      </c>
      <c r="E86" s="161" t="str">
        <f>IF('2 - Unit Info'!J86&lt;&gt;"",'2 - Unit Info'!J86,"")</f>
        <v/>
      </c>
      <c r="F86" s="162" t="str">
        <f>IF('2 - Unit Info'!L86 &lt;&gt;"", '2 - Unit Info'!L86, "")</f>
        <v/>
      </c>
      <c r="G86" s="163" t="str">
        <f>IF('2 - Unit Info'!S86 &lt;&gt;"", '2 - Unit Info'!S86, "")</f>
        <v/>
      </c>
      <c r="H86" s="164" t="str">
        <f>IF(LEN(F86)=0,"",IF(F86&lt;DATE(2024,3,1),IF(G86="Paid by tenant to landlord/third party (RUBS)", '5 - Utilities Total'!$D$20*'6 - Per Unit Calculation'!D86,"N/A based on utility billing method"),"N/A move-in date after 3/1/2024"))</f>
        <v/>
      </c>
      <c r="I86" s="164" t="str">
        <f>IF(LEN(F86)=0,"",IF(F86&lt;DATE(2024,3,1),IF(G86="Paid by tenant to landlord/third party (RUBS)", INDEX('Calculation Chart - SCC'!$B$3:$B$23, MATCH(E86,'Calculation Chart - SCC'!$A$3:$A$23, 0)),"N/A based on utility billing method"),"N/A move-in date after 3/1/2024"))</f>
        <v/>
      </c>
      <c r="J86" s="165" t="str">
        <f>IF('2 - Unit Info'!T86 &lt;&gt;"", '2 - Unit Info'!T86, "")</f>
        <v/>
      </c>
      <c r="K86" s="164" t="str">
        <f>IF(LEN(F86)=0,"",IF(F86&lt;DATE(2024,3,1),IF(J86="Paid by tenant to landlord/third party (RUBS)", '5 - Utilities Total'!$D$25*'6 - Per Unit Calculation'!D86,"N/A based on utility billing method"),"N/A move-in date after 3/1/2024"))</f>
        <v/>
      </c>
      <c r="L86" s="164" t="str">
        <f>IF(LEN(F86)=0,"",IF(F86&lt;DATE(2024,3,1),IF(J86="Paid by tenant to landlord/third party (RUBS)",INDEX('Calculation Chart - SCC'!$E$3:$E$23, MATCH(E86,'Calculation Chart - SCC'!$D$3:$D$23, 0)),"N/A based on utility billing method"),"N/A move-in date after 3/1/2024"))</f>
        <v/>
      </c>
      <c r="M86" s="165" t="str">
        <f>IF('2 - Unit Info'!U86 &lt;&gt;"", '2 - Unit Info'!U86, "")</f>
        <v/>
      </c>
      <c r="N86" s="164" t="str">
        <f>IF(LEN(F86)=0,"",IF(F86&lt;DATE(2024,3,1),IF(M86="Paid by tenant to landlord/third party (RUBS)", '5 - Utilities Total'!$D$30*'6 - Per Unit Calculation'!D86,"N/A based on utility billing method"),"N/A move-in date after 3/1/2024"))</f>
        <v/>
      </c>
      <c r="O86" s="182" t="str">
        <f>IF(LEN(F86)=0,"",IF(F86&lt;DATE(2024,3,1),IF(M86="Paid by tenant to landlord/third party (RUBS)",INDEX('Calculation Chart - SCC'!$H$3:$H$23, MATCH(E86,'Calculation Chart - SCC'!$G$3:$G$23, 0)),"N/A based on utility billing method"),"N/A move-in date after 3/1/2024"))</f>
        <v/>
      </c>
      <c r="Q86" s="184" t="str">
        <f t="shared" si="2"/>
        <v/>
      </c>
      <c r="R86" s="97" t="str">
        <f t="shared" si="3"/>
        <v/>
      </c>
    </row>
    <row r="87" spans="1:18" ht="15.75" x14ac:dyDescent="0.25">
      <c r="A87" s="159" t="str">
        <f>IF('2 - Unit Info'!A87&lt;&gt;"",'2 - Unit Info'!A87,"")</f>
        <v/>
      </c>
      <c r="B87" s="160" t="str">
        <f>IF('2 - Unit Info'!E87&lt;&gt;"",'2 - Unit Info'!E87,"")</f>
        <v/>
      </c>
      <c r="C87" s="160" t="str">
        <f>IF('2 - Unit Info'!K87&lt;&gt;"",'2 - Unit Info'!K87,"")</f>
        <v/>
      </c>
      <c r="D87" s="160" t="str">
        <f>IF('2 - Unit Info'!H87&lt;&gt;"",'2 - Unit Info'!H87,"")</f>
        <v/>
      </c>
      <c r="E87" s="161" t="str">
        <f>IF('2 - Unit Info'!J87&lt;&gt;"",'2 - Unit Info'!J87,"")</f>
        <v/>
      </c>
      <c r="F87" s="162" t="str">
        <f>IF('2 - Unit Info'!L87 &lt;&gt;"", '2 - Unit Info'!L87, "")</f>
        <v/>
      </c>
      <c r="G87" s="163" t="str">
        <f>IF('2 - Unit Info'!S87 &lt;&gt;"", '2 - Unit Info'!S87, "")</f>
        <v/>
      </c>
      <c r="H87" s="164" t="str">
        <f>IF(LEN(F87)=0,"",IF(F87&lt;DATE(2024,3,1),IF(G87="Paid by tenant to landlord/third party (RUBS)", '5 - Utilities Total'!$D$20*'6 - Per Unit Calculation'!D87,"N/A based on utility billing method"),"N/A move-in date after 3/1/2024"))</f>
        <v/>
      </c>
      <c r="I87" s="164" t="str">
        <f>IF(LEN(F87)=0,"",IF(F87&lt;DATE(2024,3,1),IF(G87="Paid by tenant to landlord/third party (RUBS)", INDEX('Calculation Chart - SCC'!$B$3:$B$23, MATCH(E87,'Calculation Chart - SCC'!$A$3:$A$23, 0)),"N/A based on utility billing method"),"N/A move-in date after 3/1/2024"))</f>
        <v/>
      </c>
      <c r="J87" s="165" t="str">
        <f>IF('2 - Unit Info'!T87 &lt;&gt;"", '2 - Unit Info'!T87, "")</f>
        <v/>
      </c>
      <c r="K87" s="164" t="str">
        <f>IF(LEN(F87)=0,"",IF(F87&lt;DATE(2024,3,1),IF(J87="Paid by tenant to landlord/third party (RUBS)", '5 - Utilities Total'!$D$25*'6 - Per Unit Calculation'!D87,"N/A based on utility billing method"),"N/A move-in date after 3/1/2024"))</f>
        <v/>
      </c>
      <c r="L87" s="164" t="str">
        <f>IF(LEN(F87)=0,"",IF(F87&lt;DATE(2024,3,1),IF(J87="Paid by tenant to landlord/third party (RUBS)",INDEX('Calculation Chart - SCC'!$E$3:$E$23, MATCH(E87,'Calculation Chart - SCC'!$D$3:$D$23, 0)),"N/A based on utility billing method"),"N/A move-in date after 3/1/2024"))</f>
        <v/>
      </c>
      <c r="M87" s="165" t="str">
        <f>IF('2 - Unit Info'!U87 &lt;&gt;"", '2 - Unit Info'!U87, "")</f>
        <v/>
      </c>
      <c r="N87" s="164" t="str">
        <f>IF(LEN(F87)=0,"",IF(F87&lt;DATE(2024,3,1),IF(M87="Paid by tenant to landlord/third party (RUBS)", '5 - Utilities Total'!$D$30*'6 - Per Unit Calculation'!D87,"N/A based on utility billing method"),"N/A move-in date after 3/1/2024"))</f>
        <v/>
      </c>
      <c r="O87" s="182" t="str">
        <f>IF(LEN(F87)=0,"",IF(F87&lt;DATE(2024,3,1),IF(M87="Paid by tenant to landlord/third party (RUBS)",INDEX('Calculation Chart - SCC'!$H$3:$H$23, MATCH(E87,'Calculation Chart - SCC'!$G$3:$G$23, 0)),"N/A based on utility billing method"),"N/A move-in date after 3/1/2024"))</f>
        <v/>
      </c>
      <c r="Q87" s="184" t="str">
        <f t="shared" si="2"/>
        <v/>
      </c>
      <c r="R87" s="97" t="str">
        <f t="shared" si="3"/>
        <v/>
      </c>
    </row>
    <row r="88" spans="1:18" ht="15.75" x14ac:dyDescent="0.25">
      <c r="A88" s="159" t="str">
        <f>IF('2 - Unit Info'!A88&lt;&gt;"",'2 - Unit Info'!A88,"")</f>
        <v/>
      </c>
      <c r="B88" s="160" t="str">
        <f>IF('2 - Unit Info'!E88&lt;&gt;"",'2 - Unit Info'!E88,"")</f>
        <v/>
      </c>
      <c r="C88" s="160" t="str">
        <f>IF('2 - Unit Info'!K88&lt;&gt;"",'2 - Unit Info'!K88,"")</f>
        <v/>
      </c>
      <c r="D88" s="160" t="str">
        <f>IF('2 - Unit Info'!H88&lt;&gt;"",'2 - Unit Info'!H88,"")</f>
        <v/>
      </c>
      <c r="E88" s="161" t="str">
        <f>IF('2 - Unit Info'!J88&lt;&gt;"",'2 - Unit Info'!J88,"")</f>
        <v/>
      </c>
      <c r="F88" s="162" t="str">
        <f>IF('2 - Unit Info'!L88 &lt;&gt;"", '2 - Unit Info'!L88, "")</f>
        <v/>
      </c>
      <c r="G88" s="163" t="str">
        <f>IF('2 - Unit Info'!S88 &lt;&gt;"", '2 - Unit Info'!S88, "")</f>
        <v/>
      </c>
      <c r="H88" s="164" t="str">
        <f>IF(LEN(F88)=0,"",IF(F88&lt;DATE(2024,3,1),IF(G88="Paid by tenant to landlord/third party (RUBS)", '5 - Utilities Total'!$D$20*'6 - Per Unit Calculation'!D88,"N/A based on utility billing method"),"N/A move-in date after 3/1/2024"))</f>
        <v/>
      </c>
      <c r="I88" s="164" t="str">
        <f>IF(LEN(F88)=0,"",IF(F88&lt;DATE(2024,3,1),IF(G88="Paid by tenant to landlord/third party (RUBS)", INDEX('Calculation Chart - SCC'!$B$3:$B$23, MATCH(E88,'Calculation Chart - SCC'!$A$3:$A$23, 0)),"N/A based on utility billing method"),"N/A move-in date after 3/1/2024"))</f>
        <v/>
      </c>
      <c r="J88" s="165" t="str">
        <f>IF('2 - Unit Info'!T88 &lt;&gt;"", '2 - Unit Info'!T88, "")</f>
        <v/>
      </c>
      <c r="K88" s="164" t="str">
        <f>IF(LEN(F88)=0,"",IF(F88&lt;DATE(2024,3,1),IF(J88="Paid by tenant to landlord/third party (RUBS)", '5 - Utilities Total'!$D$25*'6 - Per Unit Calculation'!D88,"N/A based on utility billing method"),"N/A move-in date after 3/1/2024"))</f>
        <v/>
      </c>
      <c r="L88" s="164" t="str">
        <f>IF(LEN(F88)=0,"",IF(F88&lt;DATE(2024,3,1),IF(J88="Paid by tenant to landlord/third party (RUBS)",INDEX('Calculation Chart - SCC'!$E$3:$E$23, MATCH(E88,'Calculation Chart - SCC'!$D$3:$D$23, 0)),"N/A based on utility billing method"),"N/A move-in date after 3/1/2024"))</f>
        <v/>
      </c>
      <c r="M88" s="165" t="str">
        <f>IF('2 - Unit Info'!U88 &lt;&gt;"", '2 - Unit Info'!U88, "")</f>
        <v/>
      </c>
      <c r="N88" s="164" t="str">
        <f>IF(LEN(F88)=0,"",IF(F88&lt;DATE(2024,3,1),IF(M88="Paid by tenant to landlord/third party (RUBS)", '5 - Utilities Total'!$D$30*'6 - Per Unit Calculation'!D88,"N/A based on utility billing method"),"N/A move-in date after 3/1/2024"))</f>
        <v/>
      </c>
      <c r="O88" s="182" t="str">
        <f>IF(LEN(F88)=0,"",IF(F88&lt;DATE(2024,3,1),IF(M88="Paid by tenant to landlord/third party (RUBS)",INDEX('Calculation Chart - SCC'!$H$3:$H$23, MATCH(E88,'Calculation Chart - SCC'!$G$3:$G$23, 0)),"N/A based on utility billing method"),"N/A move-in date after 3/1/2024"))</f>
        <v/>
      </c>
      <c r="Q88" s="184" t="str">
        <f t="shared" si="2"/>
        <v/>
      </c>
      <c r="R88" s="97" t="str">
        <f t="shared" si="3"/>
        <v/>
      </c>
    </row>
    <row r="89" spans="1:18" ht="15.75" x14ac:dyDescent="0.25">
      <c r="A89" s="159" t="str">
        <f>IF('2 - Unit Info'!A89&lt;&gt;"",'2 - Unit Info'!A89,"")</f>
        <v/>
      </c>
      <c r="B89" s="160" t="str">
        <f>IF('2 - Unit Info'!E89&lt;&gt;"",'2 - Unit Info'!E89,"")</f>
        <v/>
      </c>
      <c r="C89" s="160" t="str">
        <f>IF('2 - Unit Info'!K89&lt;&gt;"",'2 - Unit Info'!K89,"")</f>
        <v/>
      </c>
      <c r="D89" s="160" t="str">
        <f>IF('2 - Unit Info'!H89&lt;&gt;"",'2 - Unit Info'!H89,"")</f>
        <v/>
      </c>
      <c r="E89" s="161" t="str">
        <f>IF('2 - Unit Info'!J89&lt;&gt;"",'2 - Unit Info'!J89,"")</f>
        <v/>
      </c>
      <c r="F89" s="162" t="str">
        <f>IF('2 - Unit Info'!L89 &lt;&gt;"", '2 - Unit Info'!L89, "")</f>
        <v/>
      </c>
      <c r="G89" s="163" t="str">
        <f>IF('2 - Unit Info'!S89 &lt;&gt;"", '2 - Unit Info'!S89, "")</f>
        <v/>
      </c>
      <c r="H89" s="164" t="str">
        <f>IF(LEN(F89)=0,"",IF(F89&lt;DATE(2024,3,1),IF(G89="Paid by tenant to landlord/third party (RUBS)", '5 - Utilities Total'!$D$20*'6 - Per Unit Calculation'!D89,"N/A based on utility billing method"),"N/A move-in date after 3/1/2024"))</f>
        <v/>
      </c>
      <c r="I89" s="164" t="str">
        <f>IF(LEN(F89)=0,"",IF(F89&lt;DATE(2024,3,1),IF(G89="Paid by tenant to landlord/third party (RUBS)", INDEX('Calculation Chart - SCC'!$B$3:$B$23, MATCH(E89,'Calculation Chart - SCC'!$A$3:$A$23, 0)),"N/A based on utility billing method"),"N/A move-in date after 3/1/2024"))</f>
        <v/>
      </c>
      <c r="J89" s="165" t="str">
        <f>IF('2 - Unit Info'!T89 &lt;&gt;"", '2 - Unit Info'!T89, "")</f>
        <v/>
      </c>
      <c r="K89" s="164" t="str">
        <f>IF(LEN(F89)=0,"",IF(F89&lt;DATE(2024,3,1),IF(J89="Paid by tenant to landlord/third party (RUBS)", '5 - Utilities Total'!$D$25*'6 - Per Unit Calculation'!D89,"N/A based on utility billing method"),"N/A move-in date after 3/1/2024"))</f>
        <v/>
      </c>
      <c r="L89" s="164" t="str">
        <f>IF(LEN(F89)=0,"",IF(F89&lt;DATE(2024,3,1),IF(J89="Paid by tenant to landlord/third party (RUBS)",INDEX('Calculation Chart - SCC'!$E$3:$E$23, MATCH(E89,'Calculation Chart - SCC'!$D$3:$D$23, 0)),"N/A based on utility billing method"),"N/A move-in date after 3/1/2024"))</f>
        <v/>
      </c>
      <c r="M89" s="165" t="str">
        <f>IF('2 - Unit Info'!U89 &lt;&gt;"", '2 - Unit Info'!U89, "")</f>
        <v/>
      </c>
      <c r="N89" s="164" t="str">
        <f>IF(LEN(F89)=0,"",IF(F89&lt;DATE(2024,3,1),IF(M89="Paid by tenant to landlord/third party (RUBS)", '5 - Utilities Total'!$D$30*'6 - Per Unit Calculation'!D89,"N/A based on utility billing method"),"N/A move-in date after 3/1/2024"))</f>
        <v/>
      </c>
      <c r="O89" s="182" t="str">
        <f>IF(LEN(F89)=0,"",IF(F89&lt;DATE(2024,3,1),IF(M89="Paid by tenant to landlord/third party (RUBS)",INDEX('Calculation Chart - SCC'!$H$3:$H$23, MATCH(E89,'Calculation Chart - SCC'!$G$3:$G$23, 0)),"N/A based on utility billing method"),"N/A move-in date after 3/1/2024"))</f>
        <v/>
      </c>
      <c r="Q89" s="184" t="str">
        <f t="shared" si="2"/>
        <v/>
      </c>
      <c r="R89" s="97" t="str">
        <f t="shared" si="3"/>
        <v/>
      </c>
    </row>
    <row r="90" spans="1:18" ht="15.75" x14ac:dyDescent="0.25">
      <c r="A90" s="159" t="str">
        <f>IF('2 - Unit Info'!A90&lt;&gt;"",'2 - Unit Info'!A90,"")</f>
        <v/>
      </c>
      <c r="B90" s="160" t="str">
        <f>IF('2 - Unit Info'!E90&lt;&gt;"",'2 - Unit Info'!E90,"")</f>
        <v/>
      </c>
      <c r="C90" s="160" t="str">
        <f>IF('2 - Unit Info'!K90&lt;&gt;"",'2 - Unit Info'!K90,"")</f>
        <v/>
      </c>
      <c r="D90" s="160" t="str">
        <f>IF('2 - Unit Info'!H90&lt;&gt;"",'2 - Unit Info'!H90,"")</f>
        <v/>
      </c>
      <c r="E90" s="161" t="str">
        <f>IF('2 - Unit Info'!J90&lt;&gt;"",'2 - Unit Info'!J90,"")</f>
        <v/>
      </c>
      <c r="F90" s="162" t="str">
        <f>IF('2 - Unit Info'!L90 &lt;&gt;"", '2 - Unit Info'!L90, "")</f>
        <v/>
      </c>
      <c r="G90" s="163" t="str">
        <f>IF('2 - Unit Info'!S90 &lt;&gt;"", '2 - Unit Info'!S90, "")</f>
        <v/>
      </c>
      <c r="H90" s="164" t="str">
        <f>IF(LEN(F90)=0,"",IF(F90&lt;DATE(2024,3,1),IF(G90="Paid by tenant to landlord/third party (RUBS)", '5 - Utilities Total'!$D$20*'6 - Per Unit Calculation'!D90,"N/A based on utility billing method"),"N/A move-in date after 3/1/2024"))</f>
        <v/>
      </c>
      <c r="I90" s="164" t="str">
        <f>IF(LEN(F90)=0,"",IF(F90&lt;DATE(2024,3,1),IF(G90="Paid by tenant to landlord/third party (RUBS)", INDEX('Calculation Chart - SCC'!$B$3:$B$23, MATCH(E90,'Calculation Chart - SCC'!$A$3:$A$23, 0)),"N/A based on utility billing method"),"N/A move-in date after 3/1/2024"))</f>
        <v/>
      </c>
      <c r="J90" s="165" t="str">
        <f>IF('2 - Unit Info'!T90 &lt;&gt;"", '2 - Unit Info'!T90, "")</f>
        <v/>
      </c>
      <c r="K90" s="164" t="str">
        <f>IF(LEN(F90)=0,"",IF(F90&lt;DATE(2024,3,1),IF(J90="Paid by tenant to landlord/third party (RUBS)", '5 - Utilities Total'!$D$25*'6 - Per Unit Calculation'!D90,"N/A based on utility billing method"),"N/A move-in date after 3/1/2024"))</f>
        <v/>
      </c>
      <c r="L90" s="164" t="str">
        <f>IF(LEN(F90)=0,"",IF(F90&lt;DATE(2024,3,1),IF(J90="Paid by tenant to landlord/third party (RUBS)",INDEX('Calculation Chart - SCC'!$E$3:$E$23, MATCH(E90,'Calculation Chart - SCC'!$D$3:$D$23, 0)),"N/A based on utility billing method"),"N/A move-in date after 3/1/2024"))</f>
        <v/>
      </c>
      <c r="M90" s="165" t="str">
        <f>IF('2 - Unit Info'!U90 &lt;&gt;"", '2 - Unit Info'!U90, "")</f>
        <v/>
      </c>
      <c r="N90" s="164" t="str">
        <f>IF(LEN(F90)=0,"",IF(F90&lt;DATE(2024,3,1),IF(M90="Paid by tenant to landlord/third party (RUBS)", '5 - Utilities Total'!$D$30*'6 - Per Unit Calculation'!D90,"N/A based on utility billing method"),"N/A move-in date after 3/1/2024"))</f>
        <v/>
      </c>
      <c r="O90" s="182" t="str">
        <f>IF(LEN(F90)=0,"",IF(F90&lt;DATE(2024,3,1),IF(M90="Paid by tenant to landlord/third party (RUBS)",INDEX('Calculation Chart - SCC'!$H$3:$H$23, MATCH(E90,'Calculation Chart - SCC'!$G$3:$G$23, 0)),"N/A based on utility billing method"),"N/A move-in date after 3/1/2024"))</f>
        <v/>
      </c>
      <c r="Q90" s="184" t="str">
        <f t="shared" si="2"/>
        <v/>
      </c>
      <c r="R90" s="97" t="str">
        <f t="shared" si="3"/>
        <v/>
      </c>
    </row>
    <row r="91" spans="1:18" ht="15.75" x14ac:dyDescent="0.25">
      <c r="A91" s="159" t="str">
        <f>IF('2 - Unit Info'!A91&lt;&gt;"",'2 - Unit Info'!A91,"")</f>
        <v/>
      </c>
      <c r="B91" s="160" t="str">
        <f>IF('2 - Unit Info'!E91&lt;&gt;"",'2 - Unit Info'!E91,"")</f>
        <v/>
      </c>
      <c r="C91" s="160" t="str">
        <f>IF('2 - Unit Info'!K91&lt;&gt;"",'2 - Unit Info'!K91,"")</f>
        <v/>
      </c>
      <c r="D91" s="160" t="str">
        <f>IF('2 - Unit Info'!H91&lt;&gt;"",'2 - Unit Info'!H91,"")</f>
        <v/>
      </c>
      <c r="E91" s="161" t="str">
        <f>IF('2 - Unit Info'!J91&lt;&gt;"",'2 - Unit Info'!J91,"")</f>
        <v/>
      </c>
      <c r="F91" s="162" t="str">
        <f>IF('2 - Unit Info'!L91 &lt;&gt;"", '2 - Unit Info'!L91, "")</f>
        <v/>
      </c>
      <c r="G91" s="163" t="str">
        <f>IF('2 - Unit Info'!S91 &lt;&gt;"", '2 - Unit Info'!S91, "")</f>
        <v/>
      </c>
      <c r="H91" s="164" t="str">
        <f>IF(LEN(F91)=0,"",IF(F91&lt;DATE(2024,3,1),IF(G91="Paid by tenant to landlord/third party (RUBS)", '5 - Utilities Total'!$D$20*'6 - Per Unit Calculation'!D91,"N/A based on utility billing method"),"N/A move-in date after 3/1/2024"))</f>
        <v/>
      </c>
      <c r="I91" s="164" t="str">
        <f>IF(LEN(F91)=0,"",IF(F91&lt;DATE(2024,3,1),IF(G91="Paid by tenant to landlord/third party (RUBS)", INDEX('Calculation Chart - SCC'!$B$3:$B$23, MATCH(E91,'Calculation Chart - SCC'!$A$3:$A$23, 0)),"N/A based on utility billing method"),"N/A move-in date after 3/1/2024"))</f>
        <v/>
      </c>
      <c r="J91" s="165" t="str">
        <f>IF('2 - Unit Info'!T91 &lt;&gt;"", '2 - Unit Info'!T91, "")</f>
        <v/>
      </c>
      <c r="K91" s="164" t="str">
        <f>IF(LEN(F91)=0,"",IF(F91&lt;DATE(2024,3,1),IF(J91="Paid by tenant to landlord/third party (RUBS)", '5 - Utilities Total'!$D$25*'6 - Per Unit Calculation'!D91,"N/A based on utility billing method"),"N/A move-in date after 3/1/2024"))</f>
        <v/>
      </c>
      <c r="L91" s="164" t="str">
        <f>IF(LEN(F91)=0,"",IF(F91&lt;DATE(2024,3,1),IF(J91="Paid by tenant to landlord/third party (RUBS)",INDEX('Calculation Chart - SCC'!$E$3:$E$23, MATCH(E91,'Calculation Chart - SCC'!$D$3:$D$23, 0)),"N/A based on utility billing method"),"N/A move-in date after 3/1/2024"))</f>
        <v/>
      </c>
      <c r="M91" s="165" t="str">
        <f>IF('2 - Unit Info'!U91 &lt;&gt;"", '2 - Unit Info'!U91, "")</f>
        <v/>
      </c>
      <c r="N91" s="164" t="str">
        <f>IF(LEN(F91)=0,"",IF(F91&lt;DATE(2024,3,1),IF(M91="Paid by tenant to landlord/third party (RUBS)", '5 - Utilities Total'!$D$30*'6 - Per Unit Calculation'!D91,"N/A based on utility billing method"),"N/A move-in date after 3/1/2024"))</f>
        <v/>
      </c>
      <c r="O91" s="182" t="str">
        <f>IF(LEN(F91)=0,"",IF(F91&lt;DATE(2024,3,1),IF(M91="Paid by tenant to landlord/third party (RUBS)",INDEX('Calculation Chart - SCC'!$H$3:$H$23, MATCH(E91,'Calculation Chart - SCC'!$G$3:$G$23, 0)),"N/A based on utility billing method"),"N/A move-in date after 3/1/2024"))</f>
        <v/>
      </c>
      <c r="Q91" s="184" t="str">
        <f t="shared" si="2"/>
        <v/>
      </c>
      <c r="R91" s="97" t="str">
        <f t="shared" si="3"/>
        <v/>
      </c>
    </row>
    <row r="92" spans="1:18" ht="15.75" x14ac:dyDescent="0.25">
      <c r="A92" s="159" t="str">
        <f>IF('2 - Unit Info'!A92&lt;&gt;"",'2 - Unit Info'!A92,"")</f>
        <v/>
      </c>
      <c r="B92" s="160" t="str">
        <f>IF('2 - Unit Info'!E92&lt;&gt;"",'2 - Unit Info'!E92,"")</f>
        <v/>
      </c>
      <c r="C92" s="160" t="str">
        <f>IF('2 - Unit Info'!K92&lt;&gt;"",'2 - Unit Info'!K92,"")</f>
        <v/>
      </c>
      <c r="D92" s="160" t="str">
        <f>IF('2 - Unit Info'!H92&lt;&gt;"",'2 - Unit Info'!H92,"")</f>
        <v/>
      </c>
      <c r="E92" s="161" t="str">
        <f>IF('2 - Unit Info'!J92&lt;&gt;"",'2 - Unit Info'!J92,"")</f>
        <v/>
      </c>
      <c r="F92" s="162" t="str">
        <f>IF('2 - Unit Info'!L92 &lt;&gt;"", '2 - Unit Info'!L92, "")</f>
        <v/>
      </c>
      <c r="G92" s="163" t="str">
        <f>IF('2 - Unit Info'!S92 &lt;&gt;"", '2 - Unit Info'!S92, "")</f>
        <v/>
      </c>
      <c r="H92" s="164" t="str">
        <f>IF(LEN(F92)=0,"",IF(F92&lt;DATE(2024,3,1),IF(G92="Paid by tenant to landlord/third party (RUBS)", '5 - Utilities Total'!$D$20*'6 - Per Unit Calculation'!D92,"N/A based on utility billing method"),"N/A move-in date after 3/1/2024"))</f>
        <v/>
      </c>
      <c r="I92" s="164" t="str">
        <f>IF(LEN(F92)=0,"",IF(F92&lt;DATE(2024,3,1),IF(G92="Paid by tenant to landlord/third party (RUBS)", INDEX('Calculation Chart - SCC'!$B$3:$B$23, MATCH(E92,'Calculation Chart - SCC'!$A$3:$A$23, 0)),"N/A based on utility billing method"),"N/A move-in date after 3/1/2024"))</f>
        <v/>
      </c>
      <c r="J92" s="165" t="str">
        <f>IF('2 - Unit Info'!T92 &lt;&gt;"", '2 - Unit Info'!T92, "")</f>
        <v/>
      </c>
      <c r="K92" s="164" t="str">
        <f>IF(LEN(F92)=0,"",IF(F92&lt;DATE(2024,3,1),IF(J92="Paid by tenant to landlord/third party (RUBS)", '5 - Utilities Total'!$D$25*'6 - Per Unit Calculation'!D92,"N/A based on utility billing method"),"N/A move-in date after 3/1/2024"))</f>
        <v/>
      </c>
      <c r="L92" s="164" t="str">
        <f>IF(LEN(F92)=0,"",IF(F92&lt;DATE(2024,3,1),IF(J92="Paid by tenant to landlord/third party (RUBS)",INDEX('Calculation Chart - SCC'!$E$3:$E$23, MATCH(E92,'Calculation Chart - SCC'!$D$3:$D$23, 0)),"N/A based on utility billing method"),"N/A move-in date after 3/1/2024"))</f>
        <v/>
      </c>
      <c r="M92" s="165" t="str">
        <f>IF('2 - Unit Info'!U92 &lt;&gt;"", '2 - Unit Info'!U92, "")</f>
        <v/>
      </c>
      <c r="N92" s="164" t="str">
        <f>IF(LEN(F92)=0,"",IF(F92&lt;DATE(2024,3,1),IF(M92="Paid by tenant to landlord/third party (RUBS)", '5 - Utilities Total'!$D$30*'6 - Per Unit Calculation'!D92,"N/A based on utility billing method"),"N/A move-in date after 3/1/2024"))</f>
        <v/>
      </c>
      <c r="O92" s="182" t="str">
        <f>IF(LEN(F92)=0,"",IF(F92&lt;DATE(2024,3,1),IF(M92="Paid by tenant to landlord/third party (RUBS)",INDEX('Calculation Chart - SCC'!$H$3:$H$23, MATCH(E92,'Calculation Chart - SCC'!$G$3:$G$23, 0)),"N/A based on utility billing method"),"N/A move-in date after 3/1/2024"))</f>
        <v/>
      </c>
      <c r="Q92" s="184" t="str">
        <f t="shared" si="2"/>
        <v/>
      </c>
      <c r="R92" s="97" t="str">
        <f t="shared" si="3"/>
        <v/>
      </c>
    </row>
    <row r="93" spans="1:18" ht="15.75" x14ac:dyDescent="0.25">
      <c r="A93" s="159" t="str">
        <f>IF('2 - Unit Info'!A93&lt;&gt;"",'2 - Unit Info'!A93,"")</f>
        <v/>
      </c>
      <c r="B93" s="160" t="str">
        <f>IF('2 - Unit Info'!E93&lt;&gt;"",'2 - Unit Info'!E93,"")</f>
        <v/>
      </c>
      <c r="C93" s="160" t="str">
        <f>IF('2 - Unit Info'!K93&lt;&gt;"",'2 - Unit Info'!K93,"")</f>
        <v/>
      </c>
      <c r="D93" s="160" t="str">
        <f>IF('2 - Unit Info'!H93&lt;&gt;"",'2 - Unit Info'!H93,"")</f>
        <v/>
      </c>
      <c r="E93" s="161" t="str">
        <f>IF('2 - Unit Info'!J93&lt;&gt;"",'2 - Unit Info'!J93,"")</f>
        <v/>
      </c>
      <c r="F93" s="162" t="str">
        <f>IF('2 - Unit Info'!L93 &lt;&gt;"", '2 - Unit Info'!L93, "")</f>
        <v/>
      </c>
      <c r="G93" s="163" t="str">
        <f>IF('2 - Unit Info'!S93 &lt;&gt;"", '2 - Unit Info'!S93, "")</f>
        <v/>
      </c>
      <c r="H93" s="164" t="str">
        <f>IF(LEN(F93)=0,"",IF(F93&lt;DATE(2024,3,1),IF(G93="Paid by tenant to landlord/third party (RUBS)", '5 - Utilities Total'!$D$20*'6 - Per Unit Calculation'!D93,"N/A based on utility billing method"),"N/A move-in date after 3/1/2024"))</f>
        <v/>
      </c>
      <c r="I93" s="164" t="str">
        <f>IF(LEN(F93)=0,"",IF(F93&lt;DATE(2024,3,1),IF(G93="Paid by tenant to landlord/third party (RUBS)", INDEX('Calculation Chart - SCC'!$B$3:$B$23, MATCH(E93,'Calculation Chart - SCC'!$A$3:$A$23, 0)),"N/A based on utility billing method"),"N/A move-in date after 3/1/2024"))</f>
        <v/>
      </c>
      <c r="J93" s="165" t="str">
        <f>IF('2 - Unit Info'!T93 &lt;&gt;"", '2 - Unit Info'!T93, "")</f>
        <v/>
      </c>
      <c r="K93" s="164" t="str">
        <f>IF(LEN(F93)=0,"",IF(F93&lt;DATE(2024,3,1),IF(J93="Paid by tenant to landlord/third party (RUBS)", '5 - Utilities Total'!$D$25*'6 - Per Unit Calculation'!D93,"N/A based on utility billing method"),"N/A move-in date after 3/1/2024"))</f>
        <v/>
      </c>
      <c r="L93" s="164" t="str">
        <f>IF(LEN(F93)=0,"",IF(F93&lt;DATE(2024,3,1),IF(J93="Paid by tenant to landlord/third party (RUBS)",INDEX('Calculation Chart - SCC'!$E$3:$E$23, MATCH(E93,'Calculation Chart - SCC'!$D$3:$D$23, 0)),"N/A based on utility billing method"),"N/A move-in date after 3/1/2024"))</f>
        <v/>
      </c>
      <c r="M93" s="165" t="str">
        <f>IF('2 - Unit Info'!U93 &lt;&gt;"", '2 - Unit Info'!U93, "")</f>
        <v/>
      </c>
      <c r="N93" s="164" t="str">
        <f>IF(LEN(F93)=0,"",IF(F93&lt;DATE(2024,3,1),IF(M93="Paid by tenant to landlord/third party (RUBS)", '5 - Utilities Total'!$D$30*'6 - Per Unit Calculation'!D93,"N/A based on utility billing method"),"N/A move-in date after 3/1/2024"))</f>
        <v/>
      </c>
      <c r="O93" s="182" t="str">
        <f>IF(LEN(F93)=0,"",IF(F93&lt;DATE(2024,3,1),IF(M93="Paid by tenant to landlord/third party (RUBS)",INDEX('Calculation Chart - SCC'!$H$3:$H$23, MATCH(E93,'Calculation Chart - SCC'!$G$3:$G$23, 0)),"N/A based on utility billing method"),"N/A move-in date after 3/1/2024"))</f>
        <v/>
      </c>
      <c r="Q93" s="184" t="str">
        <f t="shared" si="2"/>
        <v/>
      </c>
      <c r="R93" s="97" t="str">
        <f t="shared" si="3"/>
        <v/>
      </c>
    </row>
    <row r="94" spans="1:18" ht="15.75" x14ac:dyDescent="0.25">
      <c r="A94" s="159" t="str">
        <f>IF('2 - Unit Info'!A94&lt;&gt;"",'2 - Unit Info'!A94,"")</f>
        <v/>
      </c>
      <c r="B94" s="160" t="str">
        <f>IF('2 - Unit Info'!E94&lt;&gt;"",'2 - Unit Info'!E94,"")</f>
        <v/>
      </c>
      <c r="C94" s="160" t="str">
        <f>IF('2 - Unit Info'!K94&lt;&gt;"",'2 - Unit Info'!K94,"")</f>
        <v/>
      </c>
      <c r="D94" s="160" t="str">
        <f>IF('2 - Unit Info'!H94&lt;&gt;"",'2 - Unit Info'!H94,"")</f>
        <v/>
      </c>
      <c r="E94" s="161" t="str">
        <f>IF('2 - Unit Info'!J94&lt;&gt;"",'2 - Unit Info'!J94,"")</f>
        <v/>
      </c>
      <c r="F94" s="162" t="str">
        <f>IF('2 - Unit Info'!L94 &lt;&gt;"", '2 - Unit Info'!L94, "")</f>
        <v/>
      </c>
      <c r="G94" s="163" t="str">
        <f>IF('2 - Unit Info'!S94 &lt;&gt;"", '2 - Unit Info'!S94, "")</f>
        <v/>
      </c>
      <c r="H94" s="164" t="str">
        <f>IF(LEN(F94)=0,"",IF(F94&lt;DATE(2024,3,1),IF(G94="Paid by tenant to landlord/third party (RUBS)", '5 - Utilities Total'!$D$20*'6 - Per Unit Calculation'!D94,"N/A based on utility billing method"),"N/A move-in date after 3/1/2024"))</f>
        <v/>
      </c>
      <c r="I94" s="164" t="str">
        <f>IF(LEN(F94)=0,"",IF(F94&lt;DATE(2024,3,1),IF(G94="Paid by tenant to landlord/third party (RUBS)", INDEX('Calculation Chart - SCC'!$B$3:$B$23, MATCH(E94,'Calculation Chart - SCC'!$A$3:$A$23, 0)),"N/A based on utility billing method"),"N/A move-in date after 3/1/2024"))</f>
        <v/>
      </c>
      <c r="J94" s="165" t="str">
        <f>IF('2 - Unit Info'!T94 &lt;&gt;"", '2 - Unit Info'!T94, "")</f>
        <v/>
      </c>
      <c r="K94" s="164" t="str">
        <f>IF(LEN(F94)=0,"",IF(F94&lt;DATE(2024,3,1),IF(J94="Paid by tenant to landlord/third party (RUBS)", '5 - Utilities Total'!$D$25*'6 - Per Unit Calculation'!D94,"N/A based on utility billing method"),"N/A move-in date after 3/1/2024"))</f>
        <v/>
      </c>
      <c r="L94" s="164" t="str">
        <f>IF(LEN(F94)=0,"",IF(F94&lt;DATE(2024,3,1),IF(J94="Paid by tenant to landlord/third party (RUBS)",INDEX('Calculation Chart - SCC'!$E$3:$E$23, MATCH(E94,'Calculation Chart - SCC'!$D$3:$D$23, 0)),"N/A based on utility billing method"),"N/A move-in date after 3/1/2024"))</f>
        <v/>
      </c>
      <c r="M94" s="165" t="str">
        <f>IF('2 - Unit Info'!U94 &lt;&gt;"", '2 - Unit Info'!U94, "")</f>
        <v/>
      </c>
      <c r="N94" s="164" t="str">
        <f>IF(LEN(F94)=0,"",IF(F94&lt;DATE(2024,3,1),IF(M94="Paid by tenant to landlord/third party (RUBS)", '5 - Utilities Total'!$D$30*'6 - Per Unit Calculation'!D94,"N/A based on utility billing method"),"N/A move-in date after 3/1/2024"))</f>
        <v/>
      </c>
      <c r="O94" s="182" t="str">
        <f>IF(LEN(F94)=0,"",IF(F94&lt;DATE(2024,3,1),IF(M94="Paid by tenant to landlord/third party (RUBS)",INDEX('Calculation Chart - SCC'!$H$3:$H$23, MATCH(E94,'Calculation Chart - SCC'!$G$3:$G$23, 0)),"N/A based on utility billing method"),"N/A move-in date after 3/1/2024"))</f>
        <v/>
      </c>
      <c r="Q94" s="184" t="str">
        <f t="shared" si="2"/>
        <v/>
      </c>
      <c r="R94" s="97" t="str">
        <f t="shared" si="3"/>
        <v/>
      </c>
    </row>
    <row r="95" spans="1:18" ht="15.75" x14ac:dyDescent="0.25">
      <c r="A95" s="159" t="str">
        <f>IF('2 - Unit Info'!A95&lt;&gt;"",'2 - Unit Info'!A95,"")</f>
        <v/>
      </c>
      <c r="B95" s="160" t="str">
        <f>IF('2 - Unit Info'!E95&lt;&gt;"",'2 - Unit Info'!E95,"")</f>
        <v/>
      </c>
      <c r="C95" s="160" t="str">
        <f>IF('2 - Unit Info'!K95&lt;&gt;"",'2 - Unit Info'!K95,"")</f>
        <v/>
      </c>
      <c r="D95" s="160" t="str">
        <f>IF('2 - Unit Info'!H95&lt;&gt;"",'2 - Unit Info'!H95,"")</f>
        <v/>
      </c>
      <c r="E95" s="161" t="str">
        <f>IF('2 - Unit Info'!J95&lt;&gt;"",'2 - Unit Info'!J95,"")</f>
        <v/>
      </c>
      <c r="F95" s="162" t="str">
        <f>IF('2 - Unit Info'!L95 &lt;&gt;"", '2 - Unit Info'!L95, "")</f>
        <v/>
      </c>
      <c r="G95" s="163" t="str">
        <f>IF('2 - Unit Info'!S95 &lt;&gt;"", '2 - Unit Info'!S95, "")</f>
        <v/>
      </c>
      <c r="H95" s="164" t="str">
        <f>IF(LEN(F95)=0,"",IF(F95&lt;DATE(2024,3,1),IF(G95="Paid by tenant to landlord/third party (RUBS)", '5 - Utilities Total'!$D$20*'6 - Per Unit Calculation'!D95,"N/A based on utility billing method"),"N/A move-in date after 3/1/2024"))</f>
        <v/>
      </c>
      <c r="I95" s="164" t="str">
        <f>IF(LEN(F95)=0,"",IF(F95&lt;DATE(2024,3,1),IF(G95="Paid by tenant to landlord/third party (RUBS)", INDEX('Calculation Chart - SCC'!$B$3:$B$23, MATCH(E95,'Calculation Chart - SCC'!$A$3:$A$23, 0)),"N/A based on utility billing method"),"N/A move-in date after 3/1/2024"))</f>
        <v/>
      </c>
      <c r="J95" s="165" t="str">
        <f>IF('2 - Unit Info'!T95 &lt;&gt;"", '2 - Unit Info'!T95, "")</f>
        <v/>
      </c>
      <c r="K95" s="164" t="str">
        <f>IF(LEN(F95)=0,"",IF(F95&lt;DATE(2024,3,1),IF(J95="Paid by tenant to landlord/third party (RUBS)", '5 - Utilities Total'!$D$25*'6 - Per Unit Calculation'!D95,"N/A based on utility billing method"),"N/A move-in date after 3/1/2024"))</f>
        <v/>
      </c>
      <c r="L95" s="164" t="str">
        <f>IF(LEN(F95)=0,"",IF(F95&lt;DATE(2024,3,1),IF(J95="Paid by tenant to landlord/third party (RUBS)",INDEX('Calculation Chart - SCC'!$E$3:$E$23, MATCH(E95,'Calculation Chart - SCC'!$D$3:$D$23, 0)),"N/A based on utility billing method"),"N/A move-in date after 3/1/2024"))</f>
        <v/>
      </c>
      <c r="M95" s="165" t="str">
        <f>IF('2 - Unit Info'!U95 &lt;&gt;"", '2 - Unit Info'!U95, "")</f>
        <v/>
      </c>
      <c r="N95" s="164" t="str">
        <f>IF(LEN(F95)=0,"",IF(F95&lt;DATE(2024,3,1),IF(M95="Paid by tenant to landlord/third party (RUBS)", '5 - Utilities Total'!$D$30*'6 - Per Unit Calculation'!D95,"N/A based on utility billing method"),"N/A move-in date after 3/1/2024"))</f>
        <v/>
      </c>
      <c r="O95" s="182" t="str">
        <f>IF(LEN(F95)=0,"",IF(F95&lt;DATE(2024,3,1),IF(M95="Paid by tenant to landlord/third party (RUBS)",INDEX('Calculation Chart - SCC'!$H$3:$H$23, MATCH(E95,'Calculation Chart - SCC'!$G$3:$G$23, 0)),"N/A based on utility billing method"),"N/A move-in date after 3/1/2024"))</f>
        <v/>
      </c>
      <c r="Q95" s="184" t="str">
        <f t="shared" si="2"/>
        <v/>
      </c>
      <c r="R95" s="97" t="str">
        <f t="shared" si="3"/>
        <v/>
      </c>
    </row>
    <row r="96" spans="1:18" ht="15.75" x14ac:dyDescent="0.25">
      <c r="A96" s="159" t="str">
        <f>IF('2 - Unit Info'!A96&lt;&gt;"",'2 - Unit Info'!A96,"")</f>
        <v/>
      </c>
      <c r="B96" s="160" t="str">
        <f>IF('2 - Unit Info'!E96&lt;&gt;"",'2 - Unit Info'!E96,"")</f>
        <v/>
      </c>
      <c r="C96" s="160" t="str">
        <f>IF('2 - Unit Info'!K96&lt;&gt;"",'2 - Unit Info'!K96,"")</f>
        <v/>
      </c>
      <c r="D96" s="160" t="str">
        <f>IF('2 - Unit Info'!H96&lt;&gt;"",'2 - Unit Info'!H96,"")</f>
        <v/>
      </c>
      <c r="E96" s="161" t="str">
        <f>IF('2 - Unit Info'!J96&lt;&gt;"",'2 - Unit Info'!J96,"")</f>
        <v/>
      </c>
      <c r="F96" s="162" t="str">
        <f>IF('2 - Unit Info'!L96 &lt;&gt;"", '2 - Unit Info'!L96, "")</f>
        <v/>
      </c>
      <c r="G96" s="163" t="str">
        <f>IF('2 - Unit Info'!S96 &lt;&gt;"", '2 - Unit Info'!S96, "")</f>
        <v/>
      </c>
      <c r="H96" s="164" t="str">
        <f>IF(LEN(F96)=0,"",IF(F96&lt;DATE(2024,3,1),IF(G96="Paid by tenant to landlord/third party (RUBS)", '5 - Utilities Total'!$D$20*'6 - Per Unit Calculation'!D96,"N/A based on utility billing method"),"N/A move-in date after 3/1/2024"))</f>
        <v/>
      </c>
      <c r="I96" s="164" t="str">
        <f>IF(LEN(F96)=0,"",IF(F96&lt;DATE(2024,3,1),IF(G96="Paid by tenant to landlord/third party (RUBS)", INDEX('Calculation Chart - SCC'!$B$3:$B$23, MATCH(E96,'Calculation Chart - SCC'!$A$3:$A$23, 0)),"N/A based on utility billing method"),"N/A move-in date after 3/1/2024"))</f>
        <v/>
      </c>
      <c r="J96" s="165" t="str">
        <f>IF('2 - Unit Info'!T96 &lt;&gt;"", '2 - Unit Info'!T96, "")</f>
        <v/>
      </c>
      <c r="K96" s="164" t="str">
        <f>IF(LEN(F96)=0,"",IF(F96&lt;DATE(2024,3,1),IF(J96="Paid by tenant to landlord/third party (RUBS)", '5 - Utilities Total'!$D$25*'6 - Per Unit Calculation'!D96,"N/A based on utility billing method"),"N/A move-in date after 3/1/2024"))</f>
        <v/>
      </c>
      <c r="L96" s="164" t="str">
        <f>IF(LEN(F96)=0,"",IF(F96&lt;DATE(2024,3,1),IF(J96="Paid by tenant to landlord/third party (RUBS)",INDEX('Calculation Chart - SCC'!$E$3:$E$23, MATCH(E96,'Calculation Chart - SCC'!$D$3:$D$23, 0)),"N/A based on utility billing method"),"N/A move-in date after 3/1/2024"))</f>
        <v/>
      </c>
      <c r="M96" s="165" t="str">
        <f>IF('2 - Unit Info'!U96 &lt;&gt;"", '2 - Unit Info'!U96, "")</f>
        <v/>
      </c>
      <c r="N96" s="164" t="str">
        <f>IF(LEN(F96)=0,"",IF(F96&lt;DATE(2024,3,1),IF(M96="Paid by tenant to landlord/third party (RUBS)", '5 - Utilities Total'!$D$30*'6 - Per Unit Calculation'!D96,"N/A based on utility billing method"),"N/A move-in date after 3/1/2024"))</f>
        <v/>
      </c>
      <c r="O96" s="182" t="str">
        <f>IF(LEN(F96)=0,"",IF(F96&lt;DATE(2024,3,1),IF(M96="Paid by tenant to landlord/third party (RUBS)",INDEX('Calculation Chart - SCC'!$H$3:$H$23, MATCH(E96,'Calculation Chart - SCC'!$G$3:$G$23, 0)),"N/A based on utility billing method"),"N/A move-in date after 3/1/2024"))</f>
        <v/>
      </c>
      <c r="Q96" s="184" t="str">
        <f t="shared" si="2"/>
        <v/>
      </c>
      <c r="R96" s="97" t="str">
        <f t="shared" si="3"/>
        <v/>
      </c>
    </row>
    <row r="97" spans="1:18" ht="15.75" x14ac:dyDescent="0.25">
      <c r="A97" s="159" t="str">
        <f>IF('2 - Unit Info'!A97&lt;&gt;"",'2 - Unit Info'!A97,"")</f>
        <v/>
      </c>
      <c r="B97" s="160" t="str">
        <f>IF('2 - Unit Info'!E97&lt;&gt;"",'2 - Unit Info'!E97,"")</f>
        <v/>
      </c>
      <c r="C97" s="160" t="str">
        <f>IF('2 - Unit Info'!K97&lt;&gt;"",'2 - Unit Info'!K97,"")</f>
        <v/>
      </c>
      <c r="D97" s="160" t="str">
        <f>IF('2 - Unit Info'!H97&lt;&gt;"",'2 - Unit Info'!H97,"")</f>
        <v/>
      </c>
      <c r="E97" s="161" t="str">
        <f>IF('2 - Unit Info'!J97&lt;&gt;"",'2 - Unit Info'!J97,"")</f>
        <v/>
      </c>
      <c r="F97" s="162" t="str">
        <f>IF('2 - Unit Info'!L97 &lt;&gt;"", '2 - Unit Info'!L97, "")</f>
        <v/>
      </c>
      <c r="G97" s="163" t="str">
        <f>IF('2 - Unit Info'!S97 &lt;&gt;"", '2 - Unit Info'!S97, "")</f>
        <v/>
      </c>
      <c r="H97" s="164" t="str">
        <f>IF(LEN(F97)=0,"",IF(F97&lt;DATE(2024,3,1),IF(G97="Paid by tenant to landlord/third party (RUBS)", '5 - Utilities Total'!$D$20*'6 - Per Unit Calculation'!D97,"N/A based on utility billing method"),"N/A move-in date after 3/1/2024"))</f>
        <v/>
      </c>
      <c r="I97" s="164" t="str">
        <f>IF(LEN(F97)=0,"",IF(F97&lt;DATE(2024,3,1),IF(G97="Paid by tenant to landlord/third party (RUBS)", INDEX('Calculation Chart - SCC'!$B$3:$B$23, MATCH(E97,'Calculation Chart - SCC'!$A$3:$A$23, 0)),"N/A based on utility billing method"),"N/A move-in date after 3/1/2024"))</f>
        <v/>
      </c>
      <c r="J97" s="165" t="str">
        <f>IF('2 - Unit Info'!T97 &lt;&gt;"", '2 - Unit Info'!T97, "")</f>
        <v/>
      </c>
      <c r="K97" s="164" t="str">
        <f>IF(LEN(F97)=0,"",IF(F97&lt;DATE(2024,3,1),IF(J97="Paid by tenant to landlord/third party (RUBS)", '5 - Utilities Total'!$D$25*'6 - Per Unit Calculation'!D97,"N/A based on utility billing method"),"N/A move-in date after 3/1/2024"))</f>
        <v/>
      </c>
      <c r="L97" s="164" t="str">
        <f>IF(LEN(F97)=0,"",IF(F97&lt;DATE(2024,3,1),IF(J97="Paid by tenant to landlord/third party (RUBS)",INDEX('Calculation Chart - SCC'!$E$3:$E$23, MATCH(E97,'Calculation Chart - SCC'!$D$3:$D$23, 0)),"N/A based on utility billing method"),"N/A move-in date after 3/1/2024"))</f>
        <v/>
      </c>
      <c r="M97" s="165" t="str">
        <f>IF('2 - Unit Info'!U97 &lt;&gt;"", '2 - Unit Info'!U97, "")</f>
        <v/>
      </c>
      <c r="N97" s="164" t="str">
        <f>IF(LEN(F97)=0,"",IF(F97&lt;DATE(2024,3,1),IF(M97="Paid by tenant to landlord/third party (RUBS)", '5 - Utilities Total'!$D$30*'6 - Per Unit Calculation'!D97,"N/A based on utility billing method"),"N/A move-in date after 3/1/2024"))</f>
        <v/>
      </c>
      <c r="O97" s="182" t="str">
        <f>IF(LEN(F97)=0,"",IF(F97&lt;DATE(2024,3,1),IF(M97="Paid by tenant to landlord/third party (RUBS)",INDEX('Calculation Chart - SCC'!$H$3:$H$23, MATCH(E97,'Calculation Chart - SCC'!$G$3:$G$23, 0)),"N/A based on utility billing method"),"N/A move-in date after 3/1/2024"))</f>
        <v/>
      </c>
      <c r="Q97" s="184" t="str">
        <f t="shared" si="2"/>
        <v/>
      </c>
      <c r="R97" s="97" t="str">
        <f t="shared" si="3"/>
        <v/>
      </c>
    </row>
    <row r="98" spans="1:18" ht="15.75" x14ac:dyDescent="0.25">
      <c r="A98" s="159" t="str">
        <f>IF('2 - Unit Info'!A98&lt;&gt;"",'2 - Unit Info'!A98,"")</f>
        <v/>
      </c>
      <c r="B98" s="160" t="str">
        <f>IF('2 - Unit Info'!E98&lt;&gt;"",'2 - Unit Info'!E98,"")</f>
        <v/>
      </c>
      <c r="C98" s="160" t="str">
        <f>IF('2 - Unit Info'!K98&lt;&gt;"",'2 - Unit Info'!K98,"")</f>
        <v/>
      </c>
      <c r="D98" s="160" t="str">
        <f>IF('2 - Unit Info'!H98&lt;&gt;"",'2 - Unit Info'!H98,"")</f>
        <v/>
      </c>
      <c r="E98" s="161" t="str">
        <f>IF('2 - Unit Info'!J98&lt;&gt;"",'2 - Unit Info'!J98,"")</f>
        <v/>
      </c>
      <c r="F98" s="162" t="str">
        <f>IF('2 - Unit Info'!L98 &lt;&gt;"", '2 - Unit Info'!L98, "")</f>
        <v/>
      </c>
      <c r="G98" s="163" t="str">
        <f>IF('2 - Unit Info'!S98 &lt;&gt;"", '2 - Unit Info'!S98, "")</f>
        <v/>
      </c>
      <c r="H98" s="164" t="str">
        <f>IF(LEN(F98)=0,"",IF(F98&lt;DATE(2024,3,1),IF(G98="Paid by tenant to landlord/third party (RUBS)", '5 - Utilities Total'!$D$20*'6 - Per Unit Calculation'!D98,"N/A based on utility billing method"),"N/A move-in date after 3/1/2024"))</f>
        <v/>
      </c>
      <c r="I98" s="164" t="str">
        <f>IF(LEN(F98)=0,"",IF(F98&lt;DATE(2024,3,1),IF(G98="Paid by tenant to landlord/third party (RUBS)", INDEX('Calculation Chart - SCC'!$B$3:$B$23, MATCH(E98,'Calculation Chart - SCC'!$A$3:$A$23, 0)),"N/A based on utility billing method"),"N/A move-in date after 3/1/2024"))</f>
        <v/>
      </c>
      <c r="J98" s="165" t="str">
        <f>IF('2 - Unit Info'!T98 &lt;&gt;"", '2 - Unit Info'!T98, "")</f>
        <v/>
      </c>
      <c r="K98" s="164" t="str">
        <f>IF(LEN(F98)=0,"",IF(F98&lt;DATE(2024,3,1),IF(J98="Paid by tenant to landlord/third party (RUBS)", '5 - Utilities Total'!$D$25*'6 - Per Unit Calculation'!D98,"N/A based on utility billing method"),"N/A move-in date after 3/1/2024"))</f>
        <v/>
      </c>
      <c r="L98" s="164" t="str">
        <f>IF(LEN(F98)=0,"",IF(F98&lt;DATE(2024,3,1),IF(J98="Paid by tenant to landlord/third party (RUBS)",INDEX('Calculation Chart - SCC'!$E$3:$E$23, MATCH(E98,'Calculation Chart - SCC'!$D$3:$D$23, 0)),"N/A based on utility billing method"),"N/A move-in date after 3/1/2024"))</f>
        <v/>
      </c>
      <c r="M98" s="165" t="str">
        <f>IF('2 - Unit Info'!U98 &lt;&gt;"", '2 - Unit Info'!U98, "")</f>
        <v/>
      </c>
      <c r="N98" s="164" t="str">
        <f>IF(LEN(F98)=0,"",IF(F98&lt;DATE(2024,3,1),IF(M98="Paid by tenant to landlord/third party (RUBS)", '5 - Utilities Total'!$D$30*'6 - Per Unit Calculation'!D98,"N/A based on utility billing method"),"N/A move-in date after 3/1/2024"))</f>
        <v/>
      </c>
      <c r="O98" s="182" t="str">
        <f>IF(LEN(F98)=0,"",IF(F98&lt;DATE(2024,3,1),IF(M98="Paid by tenant to landlord/third party (RUBS)",INDEX('Calculation Chart - SCC'!$H$3:$H$23, MATCH(E98,'Calculation Chart - SCC'!$G$3:$G$23, 0)),"N/A based on utility billing method"),"N/A move-in date after 3/1/2024"))</f>
        <v/>
      </c>
      <c r="Q98" s="184" t="str">
        <f t="shared" si="2"/>
        <v/>
      </c>
      <c r="R98" s="97" t="str">
        <f t="shared" si="3"/>
        <v/>
      </c>
    </row>
    <row r="99" spans="1:18" ht="15.75" x14ac:dyDescent="0.25">
      <c r="A99" s="159" t="str">
        <f>IF('2 - Unit Info'!A99&lt;&gt;"",'2 - Unit Info'!A99,"")</f>
        <v/>
      </c>
      <c r="B99" s="160" t="str">
        <f>IF('2 - Unit Info'!E99&lt;&gt;"",'2 - Unit Info'!E99,"")</f>
        <v/>
      </c>
      <c r="C99" s="160" t="str">
        <f>IF('2 - Unit Info'!K99&lt;&gt;"",'2 - Unit Info'!K99,"")</f>
        <v/>
      </c>
      <c r="D99" s="160" t="str">
        <f>IF('2 - Unit Info'!H99&lt;&gt;"",'2 - Unit Info'!H99,"")</f>
        <v/>
      </c>
      <c r="E99" s="161" t="str">
        <f>IF('2 - Unit Info'!J99&lt;&gt;"",'2 - Unit Info'!J99,"")</f>
        <v/>
      </c>
      <c r="F99" s="162" t="str">
        <f>IF('2 - Unit Info'!L99 &lt;&gt;"", '2 - Unit Info'!L99, "")</f>
        <v/>
      </c>
      <c r="G99" s="163" t="str">
        <f>IF('2 - Unit Info'!S99 &lt;&gt;"", '2 - Unit Info'!S99, "")</f>
        <v/>
      </c>
      <c r="H99" s="164" t="str">
        <f>IF(LEN(F99)=0,"",IF(F99&lt;DATE(2024,3,1),IF(G99="Paid by tenant to landlord/third party (RUBS)", '5 - Utilities Total'!$D$20*'6 - Per Unit Calculation'!D99,"N/A based on utility billing method"),"N/A move-in date after 3/1/2024"))</f>
        <v/>
      </c>
      <c r="I99" s="164" t="str">
        <f>IF(LEN(F99)=0,"",IF(F99&lt;DATE(2024,3,1),IF(G99="Paid by tenant to landlord/third party (RUBS)", INDEX('Calculation Chart - SCC'!$B$3:$B$23, MATCH(E99,'Calculation Chart - SCC'!$A$3:$A$23, 0)),"N/A based on utility billing method"),"N/A move-in date after 3/1/2024"))</f>
        <v/>
      </c>
      <c r="J99" s="165" t="str">
        <f>IF('2 - Unit Info'!T99 &lt;&gt;"", '2 - Unit Info'!T99, "")</f>
        <v/>
      </c>
      <c r="K99" s="164" t="str">
        <f>IF(LEN(F99)=0,"",IF(F99&lt;DATE(2024,3,1),IF(J99="Paid by tenant to landlord/third party (RUBS)", '5 - Utilities Total'!$D$25*'6 - Per Unit Calculation'!D99,"N/A based on utility billing method"),"N/A move-in date after 3/1/2024"))</f>
        <v/>
      </c>
      <c r="L99" s="164" t="str">
        <f>IF(LEN(F99)=0,"",IF(F99&lt;DATE(2024,3,1),IF(J99="Paid by tenant to landlord/third party (RUBS)",INDEX('Calculation Chart - SCC'!$E$3:$E$23, MATCH(E99,'Calculation Chart - SCC'!$D$3:$D$23, 0)),"N/A based on utility billing method"),"N/A move-in date after 3/1/2024"))</f>
        <v/>
      </c>
      <c r="M99" s="165" t="str">
        <f>IF('2 - Unit Info'!U99 &lt;&gt;"", '2 - Unit Info'!U99, "")</f>
        <v/>
      </c>
      <c r="N99" s="164" t="str">
        <f>IF(LEN(F99)=0,"",IF(F99&lt;DATE(2024,3,1),IF(M99="Paid by tenant to landlord/third party (RUBS)", '5 - Utilities Total'!$D$30*'6 - Per Unit Calculation'!D99,"N/A based on utility billing method"),"N/A move-in date after 3/1/2024"))</f>
        <v/>
      </c>
      <c r="O99" s="182" t="str">
        <f>IF(LEN(F99)=0,"",IF(F99&lt;DATE(2024,3,1),IF(M99="Paid by tenant to landlord/third party (RUBS)",INDEX('Calculation Chart - SCC'!$H$3:$H$23, MATCH(E99,'Calculation Chart - SCC'!$G$3:$G$23, 0)),"N/A based on utility billing method"),"N/A move-in date after 3/1/2024"))</f>
        <v/>
      </c>
      <c r="Q99" s="184" t="str">
        <f t="shared" si="2"/>
        <v/>
      </c>
      <c r="R99" s="97" t="str">
        <f t="shared" si="3"/>
        <v/>
      </c>
    </row>
    <row r="100" spans="1:18" ht="15.75" x14ac:dyDescent="0.25">
      <c r="A100" s="159" t="str">
        <f>IF('2 - Unit Info'!A100&lt;&gt;"",'2 - Unit Info'!A100,"")</f>
        <v/>
      </c>
      <c r="B100" s="160" t="str">
        <f>IF('2 - Unit Info'!E100&lt;&gt;"",'2 - Unit Info'!E100,"")</f>
        <v/>
      </c>
      <c r="C100" s="160" t="str">
        <f>IF('2 - Unit Info'!K100&lt;&gt;"",'2 - Unit Info'!K100,"")</f>
        <v/>
      </c>
      <c r="D100" s="160" t="str">
        <f>IF('2 - Unit Info'!H100&lt;&gt;"",'2 - Unit Info'!H100,"")</f>
        <v/>
      </c>
      <c r="E100" s="161" t="str">
        <f>IF('2 - Unit Info'!J100&lt;&gt;"",'2 - Unit Info'!J100,"")</f>
        <v/>
      </c>
      <c r="F100" s="162" t="str">
        <f>IF('2 - Unit Info'!L100 &lt;&gt;"", '2 - Unit Info'!L100, "")</f>
        <v/>
      </c>
      <c r="G100" s="163" t="str">
        <f>IF('2 - Unit Info'!S100 &lt;&gt;"", '2 - Unit Info'!S100, "")</f>
        <v/>
      </c>
      <c r="H100" s="164" t="str">
        <f>IF(LEN(F100)=0,"",IF(F100&lt;DATE(2024,3,1),IF(G100="Paid by tenant to landlord/third party (RUBS)", '5 - Utilities Total'!$D$20*'6 - Per Unit Calculation'!D100,"N/A based on utility billing method"),"N/A move-in date after 3/1/2024"))</f>
        <v/>
      </c>
      <c r="I100" s="164" t="str">
        <f>IF(LEN(F100)=0,"",IF(F100&lt;DATE(2024,3,1),IF(G100="Paid by tenant to landlord/third party (RUBS)", INDEX('Calculation Chart - SCC'!$B$3:$B$23, MATCH(E100,'Calculation Chart - SCC'!$A$3:$A$23, 0)),"N/A based on utility billing method"),"N/A move-in date after 3/1/2024"))</f>
        <v/>
      </c>
      <c r="J100" s="165" t="str">
        <f>IF('2 - Unit Info'!T100 &lt;&gt;"", '2 - Unit Info'!T100, "")</f>
        <v/>
      </c>
      <c r="K100" s="164" t="str">
        <f>IF(LEN(F100)=0,"",IF(F100&lt;DATE(2024,3,1),IF(J100="Paid by tenant to landlord/third party (RUBS)", '5 - Utilities Total'!$D$25*'6 - Per Unit Calculation'!D100,"N/A based on utility billing method"),"N/A move-in date after 3/1/2024"))</f>
        <v/>
      </c>
      <c r="L100" s="164" t="str">
        <f>IF(LEN(F100)=0,"",IF(F100&lt;DATE(2024,3,1),IF(J100="Paid by tenant to landlord/third party (RUBS)",INDEX('Calculation Chart - SCC'!$E$3:$E$23, MATCH(E100,'Calculation Chart - SCC'!$D$3:$D$23, 0)),"N/A based on utility billing method"),"N/A move-in date after 3/1/2024"))</f>
        <v/>
      </c>
      <c r="M100" s="165" t="str">
        <f>IF('2 - Unit Info'!U100 &lt;&gt;"", '2 - Unit Info'!U100, "")</f>
        <v/>
      </c>
      <c r="N100" s="164" t="str">
        <f>IF(LEN(F100)=0,"",IF(F100&lt;DATE(2024,3,1),IF(M100="Paid by tenant to landlord/third party (RUBS)", '5 - Utilities Total'!$D$30*'6 - Per Unit Calculation'!D100,"N/A based on utility billing method"),"N/A move-in date after 3/1/2024"))</f>
        <v/>
      </c>
      <c r="O100" s="182" t="str">
        <f>IF(LEN(F100)=0,"",IF(F100&lt;DATE(2024,3,1),IF(M100="Paid by tenant to landlord/third party (RUBS)",INDEX('Calculation Chart - SCC'!$H$3:$H$23, MATCH(E100,'Calculation Chart - SCC'!$G$3:$G$23, 0)),"N/A based on utility billing method"),"N/A move-in date after 3/1/2024"))</f>
        <v/>
      </c>
      <c r="Q100" s="184" t="str">
        <f t="shared" si="2"/>
        <v/>
      </c>
      <c r="R100" s="97" t="str">
        <f t="shared" si="3"/>
        <v/>
      </c>
    </row>
    <row r="101" spans="1:18" ht="15.75" x14ac:dyDescent="0.25">
      <c r="A101" s="159" t="str">
        <f>IF('2 - Unit Info'!A101&lt;&gt;"",'2 - Unit Info'!A101,"")</f>
        <v/>
      </c>
      <c r="B101" s="160" t="str">
        <f>IF('2 - Unit Info'!E101&lt;&gt;"",'2 - Unit Info'!E101,"")</f>
        <v/>
      </c>
      <c r="C101" s="160" t="str">
        <f>IF('2 - Unit Info'!K101&lt;&gt;"",'2 - Unit Info'!K101,"")</f>
        <v/>
      </c>
      <c r="D101" s="160" t="str">
        <f>IF('2 - Unit Info'!H101&lt;&gt;"",'2 - Unit Info'!H101,"")</f>
        <v/>
      </c>
      <c r="E101" s="161" t="str">
        <f>IF('2 - Unit Info'!J101&lt;&gt;"",'2 - Unit Info'!J101,"")</f>
        <v/>
      </c>
      <c r="F101" s="162" t="str">
        <f>IF('2 - Unit Info'!L101 &lt;&gt;"", '2 - Unit Info'!L101, "")</f>
        <v/>
      </c>
      <c r="G101" s="163" t="str">
        <f>IF('2 - Unit Info'!S101 &lt;&gt;"", '2 - Unit Info'!S101, "")</f>
        <v/>
      </c>
      <c r="H101" s="164" t="str">
        <f>IF(LEN(F101)=0,"",IF(F101&lt;DATE(2024,3,1),IF(G101="Paid by tenant to landlord/third party (RUBS)", '5 - Utilities Total'!$D$20*'6 - Per Unit Calculation'!D101,"N/A based on utility billing method"),"N/A move-in date after 3/1/2024"))</f>
        <v/>
      </c>
      <c r="I101" s="164" t="str">
        <f>IF(LEN(F101)=0,"",IF(F101&lt;DATE(2024,3,1),IF(G101="Paid by tenant to landlord/third party (RUBS)", INDEX('Calculation Chart - SCC'!$B$3:$B$23, MATCH(E101,'Calculation Chart - SCC'!$A$3:$A$23, 0)),"N/A based on utility billing method"),"N/A move-in date after 3/1/2024"))</f>
        <v/>
      </c>
      <c r="J101" s="165" t="str">
        <f>IF('2 - Unit Info'!T101 &lt;&gt;"", '2 - Unit Info'!T101, "")</f>
        <v/>
      </c>
      <c r="K101" s="164" t="str">
        <f>IF(LEN(F101)=0,"",IF(F101&lt;DATE(2024,3,1),IF(J101="Paid by tenant to landlord/third party (RUBS)", '5 - Utilities Total'!$D$25*'6 - Per Unit Calculation'!D101,"N/A based on utility billing method"),"N/A move-in date after 3/1/2024"))</f>
        <v/>
      </c>
      <c r="L101" s="164" t="str">
        <f>IF(LEN(F101)=0,"",IF(F101&lt;DATE(2024,3,1),IF(J101="Paid by tenant to landlord/third party (RUBS)",INDEX('Calculation Chart - SCC'!$E$3:$E$23, MATCH(E101,'Calculation Chart - SCC'!$D$3:$D$23, 0)),"N/A based on utility billing method"),"N/A move-in date after 3/1/2024"))</f>
        <v/>
      </c>
      <c r="M101" s="165" t="str">
        <f>IF('2 - Unit Info'!U101 &lt;&gt;"", '2 - Unit Info'!U101, "")</f>
        <v/>
      </c>
      <c r="N101" s="164" t="str">
        <f>IF(LEN(F101)=0,"",IF(F101&lt;DATE(2024,3,1),IF(M101="Paid by tenant to landlord/third party (RUBS)", '5 - Utilities Total'!$D$30*'6 - Per Unit Calculation'!D101,"N/A based on utility billing method"),"N/A move-in date after 3/1/2024"))</f>
        <v/>
      </c>
      <c r="O101" s="182" t="str">
        <f>IF(LEN(F101)=0,"",IF(F101&lt;DATE(2024,3,1),IF(M101="Paid by tenant to landlord/third party (RUBS)",INDEX('Calculation Chart - SCC'!$H$3:$H$23, MATCH(E101,'Calculation Chart - SCC'!$G$3:$G$23, 0)),"N/A based on utility billing method"),"N/A move-in date after 3/1/2024"))</f>
        <v/>
      </c>
      <c r="Q101" s="184" t="str">
        <f t="shared" si="2"/>
        <v/>
      </c>
      <c r="R101" s="97" t="str">
        <f t="shared" si="3"/>
        <v/>
      </c>
    </row>
    <row r="102" spans="1:18" ht="15.75" x14ac:dyDescent="0.25">
      <c r="A102" s="159" t="str">
        <f>IF('2 - Unit Info'!A102&lt;&gt;"",'2 - Unit Info'!A102,"")</f>
        <v/>
      </c>
      <c r="B102" s="160" t="str">
        <f>IF('2 - Unit Info'!E102&lt;&gt;"",'2 - Unit Info'!E102,"")</f>
        <v/>
      </c>
      <c r="C102" s="160" t="str">
        <f>IF('2 - Unit Info'!K102&lt;&gt;"",'2 - Unit Info'!K102,"")</f>
        <v/>
      </c>
      <c r="D102" s="160" t="str">
        <f>IF('2 - Unit Info'!H102&lt;&gt;"",'2 - Unit Info'!H102,"")</f>
        <v/>
      </c>
      <c r="E102" s="161" t="str">
        <f>IF('2 - Unit Info'!J102&lt;&gt;"",'2 - Unit Info'!J102,"")</f>
        <v/>
      </c>
      <c r="F102" s="162" t="str">
        <f>IF('2 - Unit Info'!L102 &lt;&gt;"", '2 - Unit Info'!L102, "")</f>
        <v/>
      </c>
      <c r="G102" s="163" t="str">
        <f>IF('2 - Unit Info'!S102 &lt;&gt;"", '2 - Unit Info'!S102, "")</f>
        <v/>
      </c>
      <c r="H102" s="164" t="str">
        <f>IF(LEN(F102)=0,"",IF(F102&lt;DATE(2024,3,1),IF(G102="Paid by tenant to landlord/third party (RUBS)", '5 - Utilities Total'!$D$20*'6 - Per Unit Calculation'!D102,"N/A based on utility billing method"),"N/A move-in date after 3/1/2024"))</f>
        <v/>
      </c>
      <c r="I102" s="164" t="str">
        <f>IF(LEN(F102)=0,"",IF(F102&lt;DATE(2024,3,1),IF(G102="Paid by tenant to landlord/third party (RUBS)", INDEX('Calculation Chart - SCC'!$B$3:$B$23, MATCH(E102,'Calculation Chart - SCC'!$A$3:$A$23, 0)),"N/A based on utility billing method"),"N/A move-in date after 3/1/2024"))</f>
        <v/>
      </c>
      <c r="J102" s="165" t="str">
        <f>IF('2 - Unit Info'!T102 &lt;&gt;"", '2 - Unit Info'!T102, "")</f>
        <v/>
      </c>
      <c r="K102" s="164" t="str">
        <f>IF(LEN(F102)=0,"",IF(F102&lt;DATE(2024,3,1),IF(J102="Paid by tenant to landlord/third party (RUBS)", '5 - Utilities Total'!$D$25*'6 - Per Unit Calculation'!D102,"N/A based on utility billing method"),"N/A move-in date after 3/1/2024"))</f>
        <v/>
      </c>
      <c r="L102" s="164" t="str">
        <f>IF(LEN(F102)=0,"",IF(F102&lt;DATE(2024,3,1),IF(J102="Paid by tenant to landlord/third party (RUBS)",INDEX('Calculation Chart - SCC'!$E$3:$E$23, MATCH(E102,'Calculation Chart - SCC'!$D$3:$D$23, 0)),"N/A based on utility billing method"),"N/A move-in date after 3/1/2024"))</f>
        <v/>
      </c>
      <c r="M102" s="165" t="str">
        <f>IF('2 - Unit Info'!U102 &lt;&gt;"", '2 - Unit Info'!U102, "")</f>
        <v/>
      </c>
      <c r="N102" s="164" t="str">
        <f>IF(LEN(F102)=0,"",IF(F102&lt;DATE(2024,3,1),IF(M102="Paid by tenant to landlord/third party (RUBS)", '5 - Utilities Total'!$D$30*'6 - Per Unit Calculation'!D102,"N/A based on utility billing method"),"N/A move-in date after 3/1/2024"))</f>
        <v/>
      </c>
      <c r="O102" s="182" t="str">
        <f>IF(LEN(F102)=0,"",IF(F102&lt;DATE(2024,3,1),IF(M102="Paid by tenant to landlord/third party (RUBS)",INDEX('Calculation Chart - SCC'!$H$3:$H$23, MATCH(E102,'Calculation Chart - SCC'!$G$3:$G$23, 0)),"N/A based on utility billing method"),"N/A move-in date after 3/1/2024"))</f>
        <v/>
      </c>
      <c r="Q102" s="184" t="str">
        <f t="shared" si="2"/>
        <v/>
      </c>
      <c r="R102" s="97" t="str">
        <f t="shared" si="3"/>
        <v/>
      </c>
    </row>
    <row r="103" spans="1:18" ht="15.75" x14ac:dyDescent="0.25">
      <c r="A103" s="159" t="str">
        <f>IF('2 - Unit Info'!A103&lt;&gt;"",'2 - Unit Info'!A103,"")</f>
        <v/>
      </c>
      <c r="B103" s="160" t="str">
        <f>IF('2 - Unit Info'!E103&lt;&gt;"",'2 - Unit Info'!E103,"")</f>
        <v/>
      </c>
      <c r="C103" s="160" t="str">
        <f>IF('2 - Unit Info'!K103&lt;&gt;"",'2 - Unit Info'!K103,"")</f>
        <v/>
      </c>
      <c r="D103" s="160" t="str">
        <f>IF('2 - Unit Info'!H103&lt;&gt;"",'2 - Unit Info'!H103,"")</f>
        <v/>
      </c>
      <c r="E103" s="161" t="str">
        <f>IF('2 - Unit Info'!J103&lt;&gt;"",'2 - Unit Info'!J103,"")</f>
        <v/>
      </c>
      <c r="F103" s="162" t="str">
        <f>IF('2 - Unit Info'!L103 &lt;&gt;"", '2 - Unit Info'!L103, "")</f>
        <v/>
      </c>
      <c r="G103" s="163" t="str">
        <f>IF('2 - Unit Info'!S103 &lt;&gt;"", '2 - Unit Info'!S103, "")</f>
        <v/>
      </c>
      <c r="H103" s="164" t="str">
        <f>IF(LEN(F103)=0,"",IF(F103&lt;DATE(2024,3,1),IF(G103="Paid by tenant to landlord/third party (RUBS)", '5 - Utilities Total'!$D$20*'6 - Per Unit Calculation'!D103,"N/A based on utility billing method"),"N/A move-in date after 3/1/2024"))</f>
        <v/>
      </c>
      <c r="I103" s="164" t="str">
        <f>IF(LEN(F103)=0,"",IF(F103&lt;DATE(2024,3,1),IF(G103="Paid by tenant to landlord/third party (RUBS)", INDEX('Calculation Chart - SCC'!$B$3:$B$23, MATCH(E103,'Calculation Chart - SCC'!$A$3:$A$23, 0)),"N/A based on utility billing method"),"N/A move-in date after 3/1/2024"))</f>
        <v/>
      </c>
      <c r="J103" s="165" t="str">
        <f>IF('2 - Unit Info'!T103 &lt;&gt;"", '2 - Unit Info'!T103, "")</f>
        <v/>
      </c>
      <c r="K103" s="164" t="str">
        <f>IF(LEN(F103)=0,"",IF(F103&lt;DATE(2024,3,1),IF(J103="Paid by tenant to landlord/third party (RUBS)", '5 - Utilities Total'!$D$25*'6 - Per Unit Calculation'!D103,"N/A based on utility billing method"),"N/A move-in date after 3/1/2024"))</f>
        <v/>
      </c>
      <c r="L103" s="164" t="str">
        <f>IF(LEN(F103)=0,"",IF(F103&lt;DATE(2024,3,1),IF(J103="Paid by tenant to landlord/third party (RUBS)",INDEX('Calculation Chart - SCC'!$E$3:$E$23, MATCH(E103,'Calculation Chart - SCC'!$D$3:$D$23, 0)),"N/A based on utility billing method"),"N/A move-in date after 3/1/2024"))</f>
        <v/>
      </c>
      <c r="M103" s="165" t="str">
        <f>IF('2 - Unit Info'!U103 &lt;&gt;"", '2 - Unit Info'!U103, "")</f>
        <v/>
      </c>
      <c r="N103" s="164" t="str">
        <f>IF(LEN(F103)=0,"",IF(F103&lt;DATE(2024,3,1),IF(M103="Paid by tenant to landlord/third party (RUBS)", '5 - Utilities Total'!$D$30*'6 - Per Unit Calculation'!D103,"N/A based on utility billing method"),"N/A move-in date after 3/1/2024"))</f>
        <v/>
      </c>
      <c r="O103" s="182" t="str">
        <f>IF(LEN(F103)=0,"",IF(F103&lt;DATE(2024,3,1),IF(M103="Paid by tenant to landlord/third party (RUBS)",INDEX('Calculation Chart - SCC'!$H$3:$H$23, MATCH(E103,'Calculation Chart - SCC'!$G$3:$G$23, 0)),"N/A based on utility billing method"),"N/A move-in date after 3/1/2024"))</f>
        <v/>
      </c>
      <c r="Q103" s="184" t="str">
        <f t="shared" si="2"/>
        <v/>
      </c>
      <c r="R103" s="97" t="str">
        <f t="shared" si="3"/>
        <v/>
      </c>
    </row>
    <row r="104" spans="1:18" ht="15.75" x14ac:dyDescent="0.25">
      <c r="A104" s="159" t="str">
        <f>IF('2 - Unit Info'!A104&lt;&gt;"",'2 - Unit Info'!A104,"")</f>
        <v/>
      </c>
      <c r="B104" s="160" t="str">
        <f>IF('2 - Unit Info'!E104&lt;&gt;"",'2 - Unit Info'!E104,"")</f>
        <v/>
      </c>
      <c r="C104" s="160" t="str">
        <f>IF('2 - Unit Info'!K104&lt;&gt;"",'2 - Unit Info'!K104,"")</f>
        <v/>
      </c>
      <c r="D104" s="160" t="str">
        <f>IF('2 - Unit Info'!H104&lt;&gt;"",'2 - Unit Info'!H104,"")</f>
        <v/>
      </c>
      <c r="E104" s="161" t="str">
        <f>IF('2 - Unit Info'!J104&lt;&gt;"",'2 - Unit Info'!J104,"")</f>
        <v/>
      </c>
      <c r="F104" s="162" t="str">
        <f>IF('2 - Unit Info'!L104 &lt;&gt;"", '2 - Unit Info'!L104, "")</f>
        <v/>
      </c>
      <c r="G104" s="163" t="str">
        <f>IF('2 - Unit Info'!S104 &lt;&gt;"", '2 - Unit Info'!S104, "")</f>
        <v/>
      </c>
      <c r="H104" s="164" t="str">
        <f>IF(LEN(F104)=0,"",IF(F104&lt;DATE(2024,3,1),IF(G104="Paid by tenant to landlord/third party (RUBS)", '5 - Utilities Total'!$D$20*'6 - Per Unit Calculation'!D104,"N/A based on utility billing method"),"N/A move-in date after 3/1/2024"))</f>
        <v/>
      </c>
      <c r="I104" s="164" t="str">
        <f>IF(LEN(F104)=0,"",IF(F104&lt;DATE(2024,3,1),IF(G104="Paid by tenant to landlord/third party (RUBS)", INDEX('Calculation Chart - SCC'!$B$3:$B$23, MATCH(E104,'Calculation Chart - SCC'!$A$3:$A$23, 0)),"N/A based on utility billing method"),"N/A move-in date after 3/1/2024"))</f>
        <v/>
      </c>
      <c r="J104" s="165" t="str">
        <f>IF('2 - Unit Info'!T104 &lt;&gt;"", '2 - Unit Info'!T104, "")</f>
        <v/>
      </c>
      <c r="K104" s="164" t="str">
        <f>IF(LEN(F104)=0,"",IF(F104&lt;DATE(2024,3,1),IF(J104="Paid by tenant to landlord/third party (RUBS)", '5 - Utilities Total'!$D$25*'6 - Per Unit Calculation'!D104,"N/A based on utility billing method"),"N/A move-in date after 3/1/2024"))</f>
        <v/>
      </c>
      <c r="L104" s="164" t="str">
        <f>IF(LEN(F104)=0,"",IF(F104&lt;DATE(2024,3,1),IF(J104="Paid by tenant to landlord/third party (RUBS)",INDEX('Calculation Chart - SCC'!$E$3:$E$23, MATCH(E104,'Calculation Chart - SCC'!$D$3:$D$23, 0)),"N/A based on utility billing method"),"N/A move-in date after 3/1/2024"))</f>
        <v/>
      </c>
      <c r="M104" s="165" t="str">
        <f>IF('2 - Unit Info'!U104 &lt;&gt;"", '2 - Unit Info'!U104, "")</f>
        <v/>
      </c>
      <c r="N104" s="164" t="str">
        <f>IF(LEN(F104)=0,"",IF(F104&lt;DATE(2024,3,1),IF(M104="Paid by tenant to landlord/third party (RUBS)", '5 - Utilities Total'!$D$30*'6 - Per Unit Calculation'!D104,"N/A based on utility billing method"),"N/A move-in date after 3/1/2024"))</f>
        <v/>
      </c>
      <c r="O104" s="182" t="str">
        <f>IF(LEN(F104)=0,"",IF(F104&lt;DATE(2024,3,1),IF(M104="Paid by tenant to landlord/third party (RUBS)",INDEX('Calculation Chart - SCC'!$H$3:$H$23, MATCH(E104,'Calculation Chart - SCC'!$G$3:$G$23, 0)),"N/A based on utility billing method"),"N/A move-in date after 3/1/2024"))</f>
        <v/>
      </c>
      <c r="Q104" s="184" t="str">
        <f t="shared" si="2"/>
        <v/>
      </c>
      <c r="R104" s="97" t="str">
        <f t="shared" si="3"/>
        <v/>
      </c>
    </row>
    <row r="105" spans="1:18" ht="15.75" x14ac:dyDescent="0.25">
      <c r="A105" s="159" t="str">
        <f>IF('2 - Unit Info'!A105&lt;&gt;"",'2 - Unit Info'!A105,"")</f>
        <v/>
      </c>
      <c r="B105" s="160" t="str">
        <f>IF('2 - Unit Info'!E105&lt;&gt;"",'2 - Unit Info'!E105,"")</f>
        <v/>
      </c>
      <c r="C105" s="160" t="str">
        <f>IF('2 - Unit Info'!K105&lt;&gt;"",'2 - Unit Info'!K105,"")</f>
        <v/>
      </c>
      <c r="D105" s="160" t="str">
        <f>IF('2 - Unit Info'!H105&lt;&gt;"",'2 - Unit Info'!H105,"")</f>
        <v/>
      </c>
      <c r="E105" s="161" t="str">
        <f>IF('2 - Unit Info'!J105&lt;&gt;"",'2 - Unit Info'!J105,"")</f>
        <v/>
      </c>
      <c r="F105" s="162" t="str">
        <f>IF('2 - Unit Info'!L105 &lt;&gt;"", '2 - Unit Info'!L105, "")</f>
        <v/>
      </c>
      <c r="G105" s="163" t="str">
        <f>IF('2 - Unit Info'!S105 &lt;&gt;"", '2 - Unit Info'!S105, "")</f>
        <v/>
      </c>
      <c r="H105" s="164" t="str">
        <f>IF(LEN(F105)=0,"",IF(F105&lt;DATE(2024,3,1),IF(G105="Paid by tenant to landlord/third party (RUBS)", '5 - Utilities Total'!$D$20*'6 - Per Unit Calculation'!D105,"N/A based on utility billing method"),"N/A move-in date after 3/1/2024"))</f>
        <v/>
      </c>
      <c r="I105" s="164" t="str">
        <f>IF(LEN(F105)=0,"",IF(F105&lt;DATE(2024,3,1),IF(G105="Paid by tenant to landlord/third party (RUBS)", INDEX('Calculation Chart - SCC'!$B$3:$B$23, MATCH(E105,'Calculation Chart - SCC'!$A$3:$A$23, 0)),"N/A based on utility billing method"),"N/A move-in date after 3/1/2024"))</f>
        <v/>
      </c>
      <c r="J105" s="165" t="str">
        <f>IF('2 - Unit Info'!T105 &lt;&gt;"", '2 - Unit Info'!T105, "")</f>
        <v/>
      </c>
      <c r="K105" s="164" t="str">
        <f>IF(LEN(F105)=0,"",IF(F105&lt;DATE(2024,3,1),IF(J105="Paid by tenant to landlord/third party (RUBS)", '5 - Utilities Total'!$D$25*'6 - Per Unit Calculation'!D105,"N/A based on utility billing method"),"N/A move-in date after 3/1/2024"))</f>
        <v/>
      </c>
      <c r="L105" s="164" t="str">
        <f>IF(LEN(F105)=0,"",IF(F105&lt;DATE(2024,3,1),IF(J105="Paid by tenant to landlord/third party (RUBS)",INDEX('Calculation Chart - SCC'!$E$3:$E$23, MATCH(E105,'Calculation Chart - SCC'!$D$3:$D$23, 0)),"N/A based on utility billing method"),"N/A move-in date after 3/1/2024"))</f>
        <v/>
      </c>
      <c r="M105" s="165" t="str">
        <f>IF('2 - Unit Info'!U105 &lt;&gt;"", '2 - Unit Info'!U105, "")</f>
        <v/>
      </c>
      <c r="N105" s="164" t="str">
        <f>IF(LEN(F105)=0,"",IF(F105&lt;DATE(2024,3,1),IF(M105="Paid by tenant to landlord/third party (RUBS)", '5 - Utilities Total'!$D$30*'6 - Per Unit Calculation'!D105,"N/A based on utility billing method"),"N/A move-in date after 3/1/2024"))</f>
        <v/>
      </c>
      <c r="O105" s="182" t="str">
        <f>IF(LEN(F105)=0,"",IF(F105&lt;DATE(2024,3,1),IF(M105="Paid by tenant to landlord/third party (RUBS)",INDEX('Calculation Chart - SCC'!$H$3:$H$23, MATCH(E105,'Calculation Chart - SCC'!$G$3:$G$23, 0)),"N/A based on utility billing method"),"N/A move-in date after 3/1/2024"))</f>
        <v/>
      </c>
      <c r="Q105" s="184" t="str">
        <f t="shared" si="2"/>
        <v/>
      </c>
      <c r="R105" s="97" t="str">
        <f t="shared" si="3"/>
        <v/>
      </c>
    </row>
    <row r="106" spans="1:18" ht="15.75" x14ac:dyDescent="0.25">
      <c r="A106" s="159" t="str">
        <f>IF('2 - Unit Info'!A106&lt;&gt;"",'2 - Unit Info'!A106,"")</f>
        <v/>
      </c>
      <c r="B106" s="160" t="str">
        <f>IF('2 - Unit Info'!E106&lt;&gt;"",'2 - Unit Info'!E106,"")</f>
        <v/>
      </c>
      <c r="C106" s="160" t="str">
        <f>IF('2 - Unit Info'!K106&lt;&gt;"",'2 - Unit Info'!K106,"")</f>
        <v/>
      </c>
      <c r="D106" s="160" t="str">
        <f>IF('2 - Unit Info'!H106&lt;&gt;"",'2 - Unit Info'!H106,"")</f>
        <v/>
      </c>
      <c r="E106" s="161" t="str">
        <f>IF('2 - Unit Info'!J106&lt;&gt;"",'2 - Unit Info'!J106,"")</f>
        <v/>
      </c>
      <c r="F106" s="162" t="str">
        <f>IF('2 - Unit Info'!L106 &lt;&gt;"", '2 - Unit Info'!L106, "")</f>
        <v/>
      </c>
      <c r="G106" s="163" t="str">
        <f>IF('2 - Unit Info'!S106 &lt;&gt;"", '2 - Unit Info'!S106, "")</f>
        <v/>
      </c>
      <c r="H106" s="164" t="str">
        <f>IF(LEN(F106)=0,"",IF(F106&lt;DATE(2024,3,1),IF(G106="Paid by tenant to landlord/third party (RUBS)", '5 - Utilities Total'!$D$20*'6 - Per Unit Calculation'!D106,"N/A based on utility billing method"),"N/A move-in date after 3/1/2024"))</f>
        <v/>
      </c>
      <c r="I106" s="164" t="str">
        <f>IF(LEN(F106)=0,"",IF(F106&lt;DATE(2024,3,1),IF(G106="Paid by tenant to landlord/third party (RUBS)", INDEX('Calculation Chart - SCC'!$B$3:$B$23, MATCH(E106,'Calculation Chart - SCC'!$A$3:$A$23, 0)),"N/A based on utility billing method"),"N/A move-in date after 3/1/2024"))</f>
        <v/>
      </c>
      <c r="J106" s="165" t="str">
        <f>IF('2 - Unit Info'!T106 &lt;&gt;"", '2 - Unit Info'!T106, "")</f>
        <v/>
      </c>
      <c r="K106" s="164" t="str">
        <f>IF(LEN(F106)=0,"",IF(F106&lt;DATE(2024,3,1),IF(J106="Paid by tenant to landlord/third party (RUBS)", '5 - Utilities Total'!$D$25*'6 - Per Unit Calculation'!D106,"N/A based on utility billing method"),"N/A move-in date after 3/1/2024"))</f>
        <v/>
      </c>
      <c r="L106" s="164" t="str">
        <f>IF(LEN(F106)=0,"",IF(F106&lt;DATE(2024,3,1),IF(J106="Paid by tenant to landlord/third party (RUBS)",INDEX('Calculation Chart - SCC'!$E$3:$E$23, MATCH(E106,'Calculation Chart - SCC'!$D$3:$D$23, 0)),"N/A based on utility billing method"),"N/A move-in date after 3/1/2024"))</f>
        <v/>
      </c>
      <c r="M106" s="165" t="str">
        <f>IF('2 - Unit Info'!U106 &lt;&gt;"", '2 - Unit Info'!U106, "")</f>
        <v/>
      </c>
      <c r="N106" s="164" t="str">
        <f>IF(LEN(F106)=0,"",IF(F106&lt;DATE(2024,3,1),IF(M106="Paid by tenant to landlord/third party (RUBS)", '5 - Utilities Total'!$D$30*'6 - Per Unit Calculation'!D106,"N/A based on utility billing method"),"N/A move-in date after 3/1/2024"))</f>
        <v/>
      </c>
      <c r="O106" s="182" t="str">
        <f>IF(LEN(F106)=0,"",IF(F106&lt;DATE(2024,3,1),IF(M106="Paid by tenant to landlord/third party (RUBS)",INDEX('Calculation Chart - SCC'!$H$3:$H$23, MATCH(E106,'Calculation Chart - SCC'!$G$3:$G$23, 0)),"N/A based on utility billing method"),"N/A move-in date after 3/1/2024"))</f>
        <v/>
      </c>
      <c r="Q106" s="184" t="str">
        <f t="shared" si="2"/>
        <v/>
      </c>
      <c r="R106" s="97" t="str">
        <f t="shared" si="3"/>
        <v/>
      </c>
    </row>
    <row r="107" spans="1:18" ht="15.75" x14ac:dyDescent="0.25">
      <c r="A107" s="159" t="str">
        <f>IF('2 - Unit Info'!A107&lt;&gt;"",'2 - Unit Info'!A107,"")</f>
        <v/>
      </c>
      <c r="B107" s="160" t="str">
        <f>IF('2 - Unit Info'!E107&lt;&gt;"",'2 - Unit Info'!E107,"")</f>
        <v/>
      </c>
      <c r="C107" s="160" t="str">
        <f>IF('2 - Unit Info'!K107&lt;&gt;"",'2 - Unit Info'!K107,"")</f>
        <v/>
      </c>
      <c r="D107" s="160" t="str">
        <f>IF('2 - Unit Info'!H107&lt;&gt;"",'2 - Unit Info'!H107,"")</f>
        <v/>
      </c>
      <c r="E107" s="161" t="str">
        <f>IF('2 - Unit Info'!J107&lt;&gt;"",'2 - Unit Info'!J107,"")</f>
        <v/>
      </c>
      <c r="F107" s="162" t="str">
        <f>IF('2 - Unit Info'!L107 &lt;&gt;"", '2 - Unit Info'!L107, "")</f>
        <v/>
      </c>
      <c r="G107" s="163" t="str">
        <f>IF('2 - Unit Info'!S107 &lt;&gt;"", '2 - Unit Info'!S107, "")</f>
        <v/>
      </c>
      <c r="H107" s="164" t="str">
        <f>IF(LEN(F107)=0,"",IF(F107&lt;DATE(2024,3,1),IF(G107="Paid by tenant to landlord/third party (RUBS)", '5 - Utilities Total'!$D$20*'6 - Per Unit Calculation'!D107,"N/A based on utility billing method"),"N/A move-in date after 3/1/2024"))</f>
        <v/>
      </c>
      <c r="I107" s="164" t="str">
        <f>IF(LEN(F107)=0,"",IF(F107&lt;DATE(2024,3,1),IF(G107="Paid by tenant to landlord/third party (RUBS)", INDEX('Calculation Chart - SCC'!$B$3:$B$23, MATCH(E107,'Calculation Chart - SCC'!$A$3:$A$23, 0)),"N/A based on utility billing method"),"N/A move-in date after 3/1/2024"))</f>
        <v/>
      </c>
      <c r="J107" s="165" t="str">
        <f>IF('2 - Unit Info'!T107 &lt;&gt;"", '2 - Unit Info'!T107, "")</f>
        <v/>
      </c>
      <c r="K107" s="164" t="str">
        <f>IF(LEN(F107)=0,"",IF(F107&lt;DATE(2024,3,1),IF(J107="Paid by tenant to landlord/third party (RUBS)", '5 - Utilities Total'!$D$25*'6 - Per Unit Calculation'!D107,"N/A based on utility billing method"),"N/A move-in date after 3/1/2024"))</f>
        <v/>
      </c>
      <c r="L107" s="164" t="str">
        <f>IF(LEN(F107)=0,"",IF(F107&lt;DATE(2024,3,1),IF(J107="Paid by tenant to landlord/third party (RUBS)",INDEX('Calculation Chart - SCC'!$E$3:$E$23, MATCH(E107,'Calculation Chart - SCC'!$D$3:$D$23, 0)),"N/A based on utility billing method"),"N/A move-in date after 3/1/2024"))</f>
        <v/>
      </c>
      <c r="M107" s="165" t="str">
        <f>IF('2 - Unit Info'!U107 &lt;&gt;"", '2 - Unit Info'!U107, "")</f>
        <v/>
      </c>
      <c r="N107" s="164" t="str">
        <f>IF(LEN(F107)=0,"",IF(F107&lt;DATE(2024,3,1),IF(M107="Paid by tenant to landlord/third party (RUBS)", '5 - Utilities Total'!$D$30*'6 - Per Unit Calculation'!D107,"N/A based on utility billing method"),"N/A move-in date after 3/1/2024"))</f>
        <v/>
      </c>
      <c r="O107" s="182" t="str">
        <f>IF(LEN(F107)=0,"",IF(F107&lt;DATE(2024,3,1),IF(M107="Paid by tenant to landlord/third party (RUBS)",INDEX('Calculation Chart - SCC'!$H$3:$H$23, MATCH(E107,'Calculation Chart - SCC'!$G$3:$G$23, 0)),"N/A based on utility billing method"),"N/A move-in date after 3/1/2024"))</f>
        <v/>
      </c>
      <c r="Q107" s="184" t="str">
        <f t="shared" si="2"/>
        <v/>
      </c>
      <c r="R107" s="97" t="str">
        <f t="shared" si="3"/>
        <v/>
      </c>
    </row>
    <row r="108" spans="1:18" ht="15.75" x14ac:dyDescent="0.25">
      <c r="A108" s="159" t="str">
        <f>IF('2 - Unit Info'!A108&lt;&gt;"",'2 - Unit Info'!A108,"")</f>
        <v/>
      </c>
      <c r="B108" s="160" t="str">
        <f>IF('2 - Unit Info'!E108&lt;&gt;"",'2 - Unit Info'!E108,"")</f>
        <v/>
      </c>
      <c r="C108" s="160" t="str">
        <f>IF('2 - Unit Info'!K108&lt;&gt;"",'2 - Unit Info'!K108,"")</f>
        <v/>
      </c>
      <c r="D108" s="160" t="str">
        <f>IF('2 - Unit Info'!H108&lt;&gt;"",'2 - Unit Info'!H108,"")</f>
        <v/>
      </c>
      <c r="E108" s="161" t="str">
        <f>IF('2 - Unit Info'!J108&lt;&gt;"",'2 - Unit Info'!J108,"")</f>
        <v/>
      </c>
      <c r="F108" s="162" t="str">
        <f>IF('2 - Unit Info'!L108 &lt;&gt;"", '2 - Unit Info'!L108, "")</f>
        <v/>
      </c>
      <c r="G108" s="163" t="str">
        <f>IF('2 - Unit Info'!S108 &lt;&gt;"", '2 - Unit Info'!S108, "")</f>
        <v/>
      </c>
      <c r="H108" s="164" t="str">
        <f>IF(LEN(F108)=0,"",IF(F108&lt;DATE(2024,3,1),IF(G108="Paid by tenant to landlord/third party (RUBS)", '5 - Utilities Total'!$D$20*'6 - Per Unit Calculation'!D108,"N/A based on utility billing method"),"N/A move-in date after 3/1/2024"))</f>
        <v/>
      </c>
      <c r="I108" s="164" t="str">
        <f>IF(LEN(F108)=0,"",IF(F108&lt;DATE(2024,3,1),IF(G108="Paid by tenant to landlord/third party (RUBS)", INDEX('Calculation Chart - SCC'!$B$3:$B$23, MATCH(E108,'Calculation Chart - SCC'!$A$3:$A$23, 0)),"N/A based on utility billing method"),"N/A move-in date after 3/1/2024"))</f>
        <v/>
      </c>
      <c r="J108" s="165" t="str">
        <f>IF('2 - Unit Info'!T108 &lt;&gt;"", '2 - Unit Info'!T108, "")</f>
        <v/>
      </c>
      <c r="K108" s="164" t="str">
        <f>IF(LEN(F108)=0,"",IF(F108&lt;DATE(2024,3,1),IF(J108="Paid by tenant to landlord/third party (RUBS)", '5 - Utilities Total'!$D$25*'6 - Per Unit Calculation'!D108,"N/A based on utility billing method"),"N/A move-in date after 3/1/2024"))</f>
        <v/>
      </c>
      <c r="L108" s="164" t="str">
        <f>IF(LEN(F108)=0,"",IF(F108&lt;DATE(2024,3,1),IF(J108="Paid by tenant to landlord/third party (RUBS)",INDEX('Calculation Chart - SCC'!$E$3:$E$23, MATCH(E108,'Calculation Chart - SCC'!$D$3:$D$23, 0)),"N/A based on utility billing method"),"N/A move-in date after 3/1/2024"))</f>
        <v/>
      </c>
      <c r="M108" s="165" t="str">
        <f>IF('2 - Unit Info'!U108 &lt;&gt;"", '2 - Unit Info'!U108, "")</f>
        <v/>
      </c>
      <c r="N108" s="164" t="str">
        <f>IF(LEN(F108)=0,"",IF(F108&lt;DATE(2024,3,1),IF(M108="Paid by tenant to landlord/third party (RUBS)", '5 - Utilities Total'!$D$30*'6 - Per Unit Calculation'!D108,"N/A based on utility billing method"),"N/A move-in date after 3/1/2024"))</f>
        <v/>
      </c>
      <c r="O108" s="182" t="str">
        <f>IF(LEN(F108)=0,"",IF(F108&lt;DATE(2024,3,1),IF(M108="Paid by tenant to landlord/third party (RUBS)",INDEX('Calculation Chart - SCC'!$H$3:$H$23, MATCH(E108,'Calculation Chart - SCC'!$G$3:$G$23, 0)),"N/A based on utility billing method"),"N/A move-in date after 3/1/2024"))</f>
        <v/>
      </c>
      <c r="Q108" s="184" t="str">
        <f t="shared" si="2"/>
        <v/>
      </c>
      <c r="R108" s="97" t="str">
        <f t="shared" si="3"/>
        <v/>
      </c>
    </row>
    <row r="109" spans="1:18" ht="15.75" x14ac:dyDescent="0.25">
      <c r="A109" s="159" t="str">
        <f>IF('2 - Unit Info'!A109&lt;&gt;"",'2 - Unit Info'!A109,"")</f>
        <v/>
      </c>
      <c r="B109" s="160" t="str">
        <f>IF('2 - Unit Info'!E109&lt;&gt;"",'2 - Unit Info'!E109,"")</f>
        <v/>
      </c>
      <c r="C109" s="160" t="str">
        <f>IF('2 - Unit Info'!K109&lt;&gt;"",'2 - Unit Info'!K109,"")</f>
        <v/>
      </c>
      <c r="D109" s="160" t="str">
        <f>IF('2 - Unit Info'!H109&lt;&gt;"",'2 - Unit Info'!H109,"")</f>
        <v/>
      </c>
      <c r="E109" s="161" t="str">
        <f>IF('2 - Unit Info'!J109&lt;&gt;"",'2 - Unit Info'!J109,"")</f>
        <v/>
      </c>
      <c r="F109" s="162" t="str">
        <f>IF('2 - Unit Info'!L109 &lt;&gt;"", '2 - Unit Info'!L109, "")</f>
        <v/>
      </c>
      <c r="G109" s="163" t="str">
        <f>IF('2 - Unit Info'!S109 &lt;&gt;"", '2 - Unit Info'!S109, "")</f>
        <v/>
      </c>
      <c r="H109" s="164" t="str">
        <f>IF(LEN(F109)=0,"",IF(F109&lt;DATE(2024,3,1),IF(G109="Paid by tenant to landlord/third party (RUBS)", '5 - Utilities Total'!$D$20*'6 - Per Unit Calculation'!D109,"N/A based on utility billing method"),"N/A move-in date after 3/1/2024"))</f>
        <v/>
      </c>
      <c r="I109" s="164" t="str">
        <f>IF(LEN(F109)=0,"",IF(F109&lt;DATE(2024,3,1),IF(G109="Paid by tenant to landlord/third party (RUBS)", INDEX('Calculation Chart - SCC'!$B$3:$B$23, MATCH(E109,'Calculation Chart - SCC'!$A$3:$A$23, 0)),"N/A based on utility billing method"),"N/A move-in date after 3/1/2024"))</f>
        <v/>
      </c>
      <c r="J109" s="165" t="str">
        <f>IF('2 - Unit Info'!T109 &lt;&gt;"", '2 - Unit Info'!T109, "")</f>
        <v/>
      </c>
      <c r="K109" s="164" t="str">
        <f>IF(LEN(F109)=0,"",IF(F109&lt;DATE(2024,3,1),IF(J109="Paid by tenant to landlord/third party (RUBS)", '5 - Utilities Total'!$D$25*'6 - Per Unit Calculation'!D109,"N/A based on utility billing method"),"N/A move-in date after 3/1/2024"))</f>
        <v/>
      </c>
      <c r="L109" s="164" t="str">
        <f>IF(LEN(F109)=0,"",IF(F109&lt;DATE(2024,3,1),IF(J109="Paid by tenant to landlord/third party (RUBS)",INDEX('Calculation Chart - SCC'!$E$3:$E$23, MATCH(E109,'Calculation Chart - SCC'!$D$3:$D$23, 0)),"N/A based on utility billing method"),"N/A move-in date after 3/1/2024"))</f>
        <v/>
      </c>
      <c r="M109" s="165" t="str">
        <f>IF('2 - Unit Info'!U109 &lt;&gt;"", '2 - Unit Info'!U109, "")</f>
        <v/>
      </c>
      <c r="N109" s="164" t="str">
        <f>IF(LEN(F109)=0,"",IF(F109&lt;DATE(2024,3,1),IF(M109="Paid by tenant to landlord/third party (RUBS)", '5 - Utilities Total'!$D$30*'6 - Per Unit Calculation'!D109,"N/A based on utility billing method"),"N/A move-in date after 3/1/2024"))</f>
        <v/>
      </c>
      <c r="O109" s="182" t="str">
        <f>IF(LEN(F109)=0,"",IF(F109&lt;DATE(2024,3,1),IF(M109="Paid by tenant to landlord/third party (RUBS)",INDEX('Calculation Chart - SCC'!$H$3:$H$23, MATCH(E109,'Calculation Chart - SCC'!$G$3:$G$23, 0)),"N/A based on utility billing method"),"N/A move-in date after 3/1/2024"))</f>
        <v/>
      </c>
      <c r="Q109" s="184" t="str">
        <f t="shared" si="2"/>
        <v/>
      </c>
      <c r="R109" s="97" t="str">
        <f t="shared" si="3"/>
        <v/>
      </c>
    </row>
    <row r="110" spans="1:18" ht="15.75" x14ac:dyDescent="0.25">
      <c r="A110" s="159" t="str">
        <f>IF('2 - Unit Info'!A110&lt;&gt;"",'2 - Unit Info'!A110,"")</f>
        <v/>
      </c>
      <c r="B110" s="160" t="str">
        <f>IF('2 - Unit Info'!E110&lt;&gt;"",'2 - Unit Info'!E110,"")</f>
        <v/>
      </c>
      <c r="C110" s="160" t="str">
        <f>IF('2 - Unit Info'!K110&lt;&gt;"",'2 - Unit Info'!K110,"")</f>
        <v/>
      </c>
      <c r="D110" s="160" t="str">
        <f>IF('2 - Unit Info'!H110&lt;&gt;"",'2 - Unit Info'!H110,"")</f>
        <v/>
      </c>
      <c r="E110" s="161" t="str">
        <f>IF('2 - Unit Info'!J110&lt;&gt;"",'2 - Unit Info'!J110,"")</f>
        <v/>
      </c>
      <c r="F110" s="162" t="str">
        <f>IF('2 - Unit Info'!L110 &lt;&gt;"", '2 - Unit Info'!L110, "")</f>
        <v/>
      </c>
      <c r="G110" s="163" t="str">
        <f>IF('2 - Unit Info'!S110 &lt;&gt;"", '2 - Unit Info'!S110, "")</f>
        <v/>
      </c>
      <c r="H110" s="164" t="str">
        <f>IF(LEN(F110)=0,"",IF(F110&lt;DATE(2024,3,1),IF(G110="Paid by tenant to landlord/third party (RUBS)", '5 - Utilities Total'!$D$20*'6 - Per Unit Calculation'!D110,"N/A based on utility billing method"),"N/A move-in date after 3/1/2024"))</f>
        <v/>
      </c>
      <c r="I110" s="164" t="str">
        <f>IF(LEN(F110)=0,"",IF(F110&lt;DATE(2024,3,1),IF(G110="Paid by tenant to landlord/third party (RUBS)", INDEX('Calculation Chart - SCC'!$B$3:$B$23, MATCH(E110,'Calculation Chart - SCC'!$A$3:$A$23, 0)),"N/A based on utility billing method"),"N/A move-in date after 3/1/2024"))</f>
        <v/>
      </c>
      <c r="J110" s="165" t="str">
        <f>IF('2 - Unit Info'!T110 &lt;&gt;"", '2 - Unit Info'!T110, "")</f>
        <v/>
      </c>
      <c r="K110" s="164" t="str">
        <f>IF(LEN(F110)=0,"",IF(F110&lt;DATE(2024,3,1),IF(J110="Paid by tenant to landlord/third party (RUBS)", '5 - Utilities Total'!$D$25*'6 - Per Unit Calculation'!D110,"N/A based on utility billing method"),"N/A move-in date after 3/1/2024"))</f>
        <v/>
      </c>
      <c r="L110" s="164" t="str">
        <f>IF(LEN(F110)=0,"",IF(F110&lt;DATE(2024,3,1),IF(J110="Paid by tenant to landlord/third party (RUBS)",INDEX('Calculation Chart - SCC'!$E$3:$E$23, MATCH(E110,'Calculation Chart - SCC'!$D$3:$D$23, 0)),"N/A based on utility billing method"),"N/A move-in date after 3/1/2024"))</f>
        <v/>
      </c>
      <c r="M110" s="165" t="str">
        <f>IF('2 - Unit Info'!U110 &lt;&gt;"", '2 - Unit Info'!U110, "")</f>
        <v/>
      </c>
      <c r="N110" s="164" t="str">
        <f>IF(LEN(F110)=0,"",IF(F110&lt;DATE(2024,3,1),IF(M110="Paid by tenant to landlord/third party (RUBS)", '5 - Utilities Total'!$D$30*'6 - Per Unit Calculation'!D110,"N/A based on utility billing method"),"N/A move-in date after 3/1/2024"))</f>
        <v/>
      </c>
      <c r="O110" s="182" t="str">
        <f>IF(LEN(F110)=0,"",IF(F110&lt;DATE(2024,3,1),IF(M110="Paid by tenant to landlord/third party (RUBS)",INDEX('Calculation Chart - SCC'!$H$3:$H$23, MATCH(E110,'Calculation Chart - SCC'!$G$3:$G$23, 0)),"N/A based on utility billing method"),"N/A move-in date after 3/1/2024"))</f>
        <v/>
      </c>
      <c r="Q110" s="184" t="str">
        <f t="shared" si="2"/>
        <v/>
      </c>
      <c r="R110" s="97" t="str">
        <f t="shared" si="3"/>
        <v/>
      </c>
    </row>
    <row r="111" spans="1:18" ht="15.75" x14ac:dyDescent="0.25">
      <c r="A111" s="159" t="str">
        <f>IF('2 - Unit Info'!A111&lt;&gt;"",'2 - Unit Info'!A111,"")</f>
        <v/>
      </c>
      <c r="B111" s="160" t="str">
        <f>IF('2 - Unit Info'!E111&lt;&gt;"",'2 - Unit Info'!E111,"")</f>
        <v/>
      </c>
      <c r="C111" s="160" t="str">
        <f>IF('2 - Unit Info'!K111&lt;&gt;"",'2 - Unit Info'!K111,"")</f>
        <v/>
      </c>
      <c r="D111" s="160" t="str">
        <f>IF('2 - Unit Info'!H111&lt;&gt;"",'2 - Unit Info'!H111,"")</f>
        <v/>
      </c>
      <c r="E111" s="161" t="str">
        <f>IF('2 - Unit Info'!J111&lt;&gt;"",'2 - Unit Info'!J111,"")</f>
        <v/>
      </c>
      <c r="F111" s="162" t="str">
        <f>IF('2 - Unit Info'!L111 &lt;&gt;"", '2 - Unit Info'!L111, "")</f>
        <v/>
      </c>
      <c r="G111" s="163" t="str">
        <f>IF('2 - Unit Info'!S111 &lt;&gt;"", '2 - Unit Info'!S111, "")</f>
        <v/>
      </c>
      <c r="H111" s="164" t="str">
        <f>IF(LEN(F111)=0,"",IF(F111&lt;DATE(2024,3,1),IF(G111="Paid by tenant to landlord/third party (RUBS)", '5 - Utilities Total'!$D$20*'6 - Per Unit Calculation'!D111,"N/A based on utility billing method"),"N/A move-in date after 3/1/2024"))</f>
        <v/>
      </c>
      <c r="I111" s="164" t="str">
        <f>IF(LEN(F111)=0,"",IF(F111&lt;DATE(2024,3,1),IF(G111="Paid by tenant to landlord/third party (RUBS)", INDEX('Calculation Chart - SCC'!$B$3:$B$23, MATCH(E111,'Calculation Chart - SCC'!$A$3:$A$23, 0)),"N/A based on utility billing method"),"N/A move-in date after 3/1/2024"))</f>
        <v/>
      </c>
      <c r="J111" s="165" t="str">
        <f>IF('2 - Unit Info'!T111 &lt;&gt;"", '2 - Unit Info'!T111, "")</f>
        <v/>
      </c>
      <c r="K111" s="164" t="str">
        <f>IF(LEN(F111)=0,"",IF(F111&lt;DATE(2024,3,1),IF(J111="Paid by tenant to landlord/third party (RUBS)", '5 - Utilities Total'!$D$25*'6 - Per Unit Calculation'!D111,"N/A based on utility billing method"),"N/A move-in date after 3/1/2024"))</f>
        <v/>
      </c>
      <c r="L111" s="164" t="str">
        <f>IF(LEN(F111)=0,"",IF(F111&lt;DATE(2024,3,1),IF(J111="Paid by tenant to landlord/third party (RUBS)",INDEX('Calculation Chart - SCC'!$E$3:$E$23, MATCH(E111,'Calculation Chart - SCC'!$D$3:$D$23, 0)),"N/A based on utility billing method"),"N/A move-in date after 3/1/2024"))</f>
        <v/>
      </c>
      <c r="M111" s="165" t="str">
        <f>IF('2 - Unit Info'!U111 &lt;&gt;"", '2 - Unit Info'!U111, "")</f>
        <v/>
      </c>
      <c r="N111" s="164" t="str">
        <f>IF(LEN(F111)=0,"",IF(F111&lt;DATE(2024,3,1),IF(M111="Paid by tenant to landlord/third party (RUBS)", '5 - Utilities Total'!$D$30*'6 - Per Unit Calculation'!D111,"N/A based on utility billing method"),"N/A move-in date after 3/1/2024"))</f>
        <v/>
      </c>
      <c r="O111" s="182" t="str">
        <f>IF(LEN(F111)=0,"",IF(F111&lt;DATE(2024,3,1),IF(M111="Paid by tenant to landlord/third party (RUBS)",INDEX('Calculation Chart - SCC'!$H$3:$H$23, MATCH(E111,'Calculation Chart - SCC'!$G$3:$G$23, 0)),"N/A based on utility billing method"),"N/A move-in date after 3/1/2024"))</f>
        <v/>
      </c>
      <c r="Q111" s="184" t="str">
        <f t="shared" si="2"/>
        <v/>
      </c>
      <c r="R111" s="97" t="str">
        <f t="shared" si="3"/>
        <v/>
      </c>
    </row>
    <row r="112" spans="1:18" ht="15.75" x14ac:dyDescent="0.25">
      <c r="A112" s="159" t="str">
        <f>IF('2 - Unit Info'!A112&lt;&gt;"",'2 - Unit Info'!A112,"")</f>
        <v/>
      </c>
      <c r="B112" s="160" t="str">
        <f>IF('2 - Unit Info'!E112&lt;&gt;"",'2 - Unit Info'!E112,"")</f>
        <v/>
      </c>
      <c r="C112" s="160" t="str">
        <f>IF('2 - Unit Info'!K112&lt;&gt;"",'2 - Unit Info'!K112,"")</f>
        <v/>
      </c>
      <c r="D112" s="160" t="str">
        <f>IF('2 - Unit Info'!H112&lt;&gt;"",'2 - Unit Info'!H112,"")</f>
        <v/>
      </c>
      <c r="E112" s="161" t="str">
        <f>IF('2 - Unit Info'!J112&lt;&gt;"",'2 - Unit Info'!J112,"")</f>
        <v/>
      </c>
      <c r="F112" s="162" t="str">
        <f>IF('2 - Unit Info'!L112 &lt;&gt;"", '2 - Unit Info'!L112, "")</f>
        <v/>
      </c>
      <c r="G112" s="163" t="str">
        <f>IF('2 - Unit Info'!S112 &lt;&gt;"", '2 - Unit Info'!S112, "")</f>
        <v/>
      </c>
      <c r="H112" s="164" t="str">
        <f>IF(LEN(F112)=0,"",IF(F112&lt;DATE(2024,3,1),IF(G112="Paid by tenant to landlord/third party (RUBS)", '5 - Utilities Total'!$D$20*'6 - Per Unit Calculation'!D112,"N/A based on utility billing method"),"N/A move-in date after 3/1/2024"))</f>
        <v/>
      </c>
      <c r="I112" s="164" t="str">
        <f>IF(LEN(F112)=0,"",IF(F112&lt;DATE(2024,3,1),IF(G112="Paid by tenant to landlord/third party (RUBS)", INDEX('Calculation Chart - SCC'!$B$3:$B$23, MATCH(E112,'Calculation Chart - SCC'!$A$3:$A$23, 0)),"N/A based on utility billing method"),"N/A move-in date after 3/1/2024"))</f>
        <v/>
      </c>
      <c r="J112" s="165" t="str">
        <f>IF('2 - Unit Info'!T112 &lt;&gt;"", '2 - Unit Info'!T112, "")</f>
        <v/>
      </c>
      <c r="K112" s="164" t="str">
        <f>IF(LEN(F112)=0,"",IF(F112&lt;DATE(2024,3,1),IF(J112="Paid by tenant to landlord/third party (RUBS)", '5 - Utilities Total'!$D$25*'6 - Per Unit Calculation'!D112,"N/A based on utility billing method"),"N/A move-in date after 3/1/2024"))</f>
        <v/>
      </c>
      <c r="L112" s="164" t="str">
        <f>IF(LEN(F112)=0,"",IF(F112&lt;DATE(2024,3,1),IF(J112="Paid by tenant to landlord/third party (RUBS)",INDEX('Calculation Chart - SCC'!$E$3:$E$23, MATCH(E112,'Calculation Chart - SCC'!$D$3:$D$23, 0)),"N/A based on utility billing method"),"N/A move-in date after 3/1/2024"))</f>
        <v/>
      </c>
      <c r="M112" s="165" t="str">
        <f>IF('2 - Unit Info'!U112 &lt;&gt;"", '2 - Unit Info'!U112, "")</f>
        <v/>
      </c>
      <c r="N112" s="164" t="str">
        <f>IF(LEN(F112)=0,"",IF(F112&lt;DATE(2024,3,1),IF(M112="Paid by tenant to landlord/third party (RUBS)", '5 - Utilities Total'!$D$30*'6 - Per Unit Calculation'!D112,"N/A based on utility billing method"),"N/A move-in date after 3/1/2024"))</f>
        <v/>
      </c>
      <c r="O112" s="182" t="str">
        <f>IF(LEN(F112)=0,"",IF(F112&lt;DATE(2024,3,1),IF(M112="Paid by tenant to landlord/third party (RUBS)",INDEX('Calculation Chart - SCC'!$H$3:$H$23, MATCH(E112,'Calculation Chart - SCC'!$G$3:$G$23, 0)),"N/A based on utility billing method"),"N/A move-in date after 3/1/2024"))</f>
        <v/>
      </c>
      <c r="Q112" s="184" t="str">
        <f t="shared" si="2"/>
        <v/>
      </c>
      <c r="R112" s="97" t="str">
        <f t="shared" si="3"/>
        <v/>
      </c>
    </row>
    <row r="113" spans="1:18" ht="15.75" x14ac:dyDescent="0.25">
      <c r="A113" s="159" t="str">
        <f>IF('2 - Unit Info'!A113&lt;&gt;"",'2 - Unit Info'!A113,"")</f>
        <v/>
      </c>
      <c r="B113" s="160" t="str">
        <f>IF('2 - Unit Info'!E113&lt;&gt;"",'2 - Unit Info'!E113,"")</f>
        <v/>
      </c>
      <c r="C113" s="160" t="str">
        <f>IF('2 - Unit Info'!K113&lt;&gt;"",'2 - Unit Info'!K113,"")</f>
        <v/>
      </c>
      <c r="D113" s="160" t="str">
        <f>IF('2 - Unit Info'!H113&lt;&gt;"",'2 - Unit Info'!H113,"")</f>
        <v/>
      </c>
      <c r="E113" s="161" t="str">
        <f>IF('2 - Unit Info'!J113&lt;&gt;"",'2 - Unit Info'!J113,"")</f>
        <v/>
      </c>
      <c r="F113" s="162" t="str">
        <f>IF('2 - Unit Info'!L113 &lt;&gt;"", '2 - Unit Info'!L113, "")</f>
        <v/>
      </c>
      <c r="G113" s="163" t="str">
        <f>IF('2 - Unit Info'!S113 &lt;&gt;"", '2 - Unit Info'!S113, "")</f>
        <v/>
      </c>
      <c r="H113" s="164" t="str">
        <f>IF(LEN(F113)=0,"",IF(F113&lt;DATE(2024,3,1),IF(G113="Paid by tenant to landlord/third party (RUBS)", '5 - Utilities Total'!$D$20*'6 - Per Unit Calculation'!D113,"N/A based on utility billing method"),"N/A move-in date after 3/1/2024"))</f>
        <v/>
      </c>
      <c r="I113" s="164" t="str">
        <f>IF(LEN(F113)=0,"",IF(F113&lt;DATE(2024,3,1),IF(G113="Paid by tenant to landlord/third party (RUBS)", INDEX('Calculation Chart - SCC'!$B$3:$B$23, MATCH(E113,'Calculation Chart - SCC'!$A$3:$A$23, 0)),"N/A based on utility billing method"),"N/A move-in date after 3/1/2024"))</f>
        <v/>
      </c>
      <c r="J113" s="165" t="str">
        <f>IF('2 - Unit Info'!T113 &lt;&gt;"", '2 - Unit Info'!T113, "")</f>
        <v/>
      </c>
      <c r="K113" s="164" t="str">
        <f>IF(LEN(F113)=0,"",IF(F113&lt;DATE(2024,3,1),IF(J113="Paid by tenant to landlord/third party (RUBS)", '5 - Utilities Total'!$D$25*'6 - Per Unit Calculation'!D113,"N/A based on utility billing method"),"N/A move-in date after 3/1/2024"))</f>
        <v/>
      </c>
      <c r="L113" s="164" t="str">
        <f>IF(LEN(F113)=0,"",IF(F113&lt;DATE(2024,3,1),IF(J113="Paid by tenant to landlord/third party (RUBS)",INDEX('Calculation Chart - SCC'!$E$3:$E$23, MATCH(E113,'Calculation Chart - SCC'!$D$3:$D$23, 0)),"N/A based on utility billing method"),"N/A move-in date after 3/1/2024"))</f>
        <v/>
      </c>
      <c r="M113" s="165" t="str">
        <f>IF('2 - Unit Info'!U113 &lt;&gt;"", '2 - Unit Info'!U113, "")</f>
        <v/>
      </c>
      <c r="N113" s="164" t="str">
        <f>IF(LEN(F113)=0,"",IF(F113&lt;DATE(2024,3,1),IF(M113="Paid by tenant to landlord/third party (RUBS)", '5 - Utilities Total'!$D$30*'6 - Per Unit Calculation'!D113,"N/A based on utility billing method"),"N/A move-in date after 3/1/2024"))</f>
        <v/>
      </c>
      <c r="O113" s="182" t="str">
        <f>IF(LEN(F113)=0,"",IF(F113&lt;DATE(2024,3,1),IF(M113="Paid by tenant to landlord/third party (RUBS)",INDEX('Calculation Chart - SCC'!$H$3:$H$23, MATCH(E113,'Calculation Chart - SCC'!$G$3:$G$23, 0)),"N/A based on utility billing method"),"N/A move-in date after 3/1/2024"))</f>
        <v/>
      </c>
      <c r="Q113" s="184" t="str">
        <f t="shared" si="2"/>
        <v/>
      </c>
      <c r="R113" s="97" t="str">
        <f t="shared" si="3"/>
        <v/>
      </c>
    </row>
    <row r="114" spans="1:18" ht="15.75" x14ac:dyDescent="0.25">
      <c r="A114" s="159" t="str">
        <f>IF('2 - Unit Info'!A114&lt;&gt;"",'2 - Unit Info'!A114,"")</f>
        <v/>
      </c>
      <c r="B114" s="160" t="str">
        <f>IF('2 - Unit Info'!E114&lt;&gt;"",'2 - Unit Info'!E114,"")</f>
        <v/>
      </c>
      <c r="C114" s="160" t="str">
        <f>IF('2 - Unit Info'!K114&lt;&gt;"",'2 - Unit Info'!K114,"")</f>
        <v/>
      </c>
      <c r="D114" s="160" t="str">
        <f>IF('2 - Unit Info'!H114&lt;&gt;"",'2 - Unit Info'!H114,"")</f>
        <v/>
      </c>
      <c r="E114" s="161" t="str">
        <f>IF('2 - Unit Info'!J114&lt;&gt;"",'2 - Unit Info'!J114,"")</f>
        <v/>
      </c>
      <c r="F114" s="162" t="str">
        <f>IF('2 - Unit Info'!L114 &lt;&gt;"", '2 - Unit Info'!L114, "")</f>
        <v/>
      </c>
      <c r="G114" s="163" t="str">
        <f>IF('2 - Unit Info'!S114 &lt;&gt;"", '2 - Unit Info'!S114, "")</f>
        <v/>
      </c>
      <c r="H114" s="164" t="str">
        <f>IF(LEN(F114)=0,"",IF(F114&lt;DATE(2024,3,1),IF(G114="Paid by tenant to landlord/third party (RUBS)", '5 - Utilities Total'!$D$20*'6 - Per Unit Calculation'!D114,"N/A based on utility billing method"),"N/A move-in date after 3/1/2024"))</f>
        <v/>
      </c>
      <c r="I114" s="164" t="str">
        <f>IF(LEN(F114)=0,"",IF(F114&lt;DATE(2024,3,1),IF(G114="Paid by tenant to landlord/third party (RUBS)", INDEX('Calculation Chart - SCC'!$B$3:$B$23, MATCH(E114,'Calculation Chart - SCC'!$A$3:$A$23, 0)),"N/A based on utility billing method"),"N/A move-in date after 3/1/2024"))</f>
        <v/>
      </c>
      <c r="J114" s="165" t="str">
        <f>IF('2 - Unit Info'!T114 &lt;&gt;"", '2 - Unit Info'!T114, "")</f>
        <v/>
      </c>
      <c r="K114" s="164" t="str">
        <f>IF(LEN(F114)=0,"",IF(F114&lt;DATE(2024,3,1),IF(J114="Paid by tenant to landlord/third party (RUBS)", '5 - Utilities Total'!$D$25*'6 - Per Unit Calculation'!D114,"N/A based on utility billing method"),"N/A move-in date after 3/1/2024"))</f>
        <v/>
      </c>
      <c r="L114" s="164" t="str">
        <f>IF(LEN(F114)=0,"",IF(F114&lt;DATE(2024,3,1),IF(J114="Paid by tenant to landlord/third party (RUBS)",INDEX('Calculation Chart - SCC'!$E$3:$E$23, MATCH(E114,'Calculation Chart - SCC'!$D$3:$D$23, 0)),"N/A based on utility billing method"),"N/A move-in date after 3/1/2024"))</f>
        <v/>
      </c>
      <c r="M114" s="165" t="str">
        <f>IF('2 - Unit Info'!U114 &lt;&gt;"", '2 - Unit Info'!U114, "")</f>
        <v/>
      </c>
      <c r="N114" s="164" t="str">
        <f>IF(LEN(F114)=0,"",IF(F114&lt;DATE(2024,3,1),IF(M114="Paid by tenant to landlord/third party (RUBS)", '5 - Utilities Total'!$D$30*'6 - Per Unit Calculation'!D114,"N/A based on utility billing method"),"N/A move-in date after 3/1/2024"))</f>
        <v/>
      </c>
      <c r="O114" s="182" t="str">
        <f>IF(LEN(F114)=0,"",IF(F114&lt;DATE(2024,3,1),IF(M114="Paid by tenant to landlord/third party (RUBS)",INDEX('Calculation Chart - SCC'!$H$3:$H$23, MATCH(E114,'Calculation Chart - SCC'!$G$3:$G$23, 0)),"N/A based on utility billing method"),"N/A move-in date after 3/1/2024"))</f>
        <v/>
      </c>
      <c r="Q114" s="184" t="str">
        <f t="shared" si="2"/>
        <v/>
      </c>
      <c r="R114" s="97" t="str">
        <f t="shared" si="3"/>
        <v/>
      </c>
    </row>
    <row r="115" spans="1:18" ht="15.75" x14ac:dyDescent="0.25">
      <c r="A115" s="159" t="str">
        <f>IF('2 - Unit Info'!A115&lt;&gt;"",'2 - Unit Info'!A115,"")</f>
        <v/>
      </c>
      <c r="B115" s="160" t="str">
        <f>IF('2 - Unit Info'!E115&lt;&gt;"",'2 - Unit Info'!E115,"")</f>
        <v/>
      </c>
      <c r="C115" s="160" t="str">
        <f>IF('2 - Unit Info'!K115&lt;&gt;"",'2 - Unit Info'!K115,"")</f>
        <v/>
      </c>
      <c r="D115" s="160" t="str">
        <f>IF('2 - Unit Info'!H115&lt;&gt;"",'2 - Unit Info'!H115,"")</f>
        <v/>
      </c>
      <c r="E115" s="161" t="str">
        <f>IF('2 - Unit Info'!J115&lt;&gt;"",'2 - Unit Info'!J115,"")</f>
        <v/>
      </c>
      <c r="F115" s="162" t="str">
        <f>IF('2 - Unit Info'!L115 &lt;&gt;"", '2 - Unit Info'!L115, "")</f>
        <v/>
      </c>
      <c r="G115" s="163" t="str">
        <f>IF('2 - Unit Info'!S115 &lt;&gt;"", '2 - Unit Info'!S115, "")</f>
        <v/>
      </c>
      <c r="H115" s="164" t="str">
        <f>IF(LEN(F115)=0,"",IF(F115&lt;DATE(2024,3,1),IF(G115="Paid by tenant to landlord/third party (RUBS)", '5 - Utilities Total'!$D$20*'6 - Per Unit Calculation'!D115,"N/A based on utility billing method"),"N/A move-in date after 3/1/2024"))</f>
        <v/>
      </c>
      <c r="I115" s="164" t="str">
        <f>IF(LEN(F115)=0,"",IF(F115&lt;DATE(2024,3,1),IF(G115="Paid by tenant to landlord/third party (RUBS)", INDEX('Calculation Chart - SCC'!$B$3:$B$23, MATCH(E115,'Calculation Chart - SCC'!$A$3:$A$23, 0)),"N/A based on utility billing method"),"N/A move-in date after 3/1/2024"))</f>
        <v/>
      </c>
      <c r="J115" s="165" t="str">
        <f>IF('2 - Unit Info'!T115 &lt;&gt;"", '2 - Unit Info'!T115, "")</f>
        <v/>
      </c>
      <c r="K115" s="164" t="str">
        <f>IF(LEN(F115)=0,"",IF(F115&lt;DATE(2024,3,1),IF(J115="Paid by tenant to landlord/third party (RUBS)", '5 - Utilities Total'!$D$25*'6 - Per Unit Calculation'!D115,"N/A based on utility billing method"),"N/A move-in date after 3/1/2024"))</f>
        <v/>
      </c>
      <c r="L115" s="164" t="str">
        <f>IF(LEN(F115)=0,"",IF(F115&lt;DATE(2024,3,1),IF(J115="Paid by tenant to landlord/third party (RUBS)",INDEX('Calculation Chart - SCC'!$E$3:$E$23, MATCH(E115,'Calculation Chart - SCC'!$D$3:$D$23, 0)),"N/A based on utility billing method"),"N/A move-in date after 3/1/2024"))</f>
        <v/>
      </c>
      <c r="M115" s="165" t="str">
        <f>IF('2 - Unit Info'!U115 &lt;&gt;"", '2 - Unit Info'!U115, "")</f>
        <v/>
      </c>
      <c r="N115" s="164" t="str">
        <f>IF(LEN(F115)=0,"",IF(F115&lt;DATE(2024,3,1),IF(M115="Paid by tenant to landlord/third party (RUBS)", '5 - Utilities Total'!$D$30*'6 - Per Unit Calculation'!D115,"N/A based on utility billing method"),"N/A move-in date after 3/1/2024"))</f>
        <v/>
      </c>
      <c r="O115" s="182" t="str">
        <f>IF(LEN(F115)=0,"",IF(F115&lt;DATE(2024,3,1),IF(M115="Paid by tenant to landlord/third party (RUBS)",INDEX('Calculation Chart - SCC'!$H$3:$H$23, MATCH(E115,'Calculation Chart - SCC'!$G$3:$G$23, 0)),"N/A based on utility billing method"),"N/A move-in date after 3/1/2024"))</f>
        <v/>
      </c>
      <c r="Q115" s="184" t="str">
        <f t="shared" si="2"/>
        <v/>
      </c>
      <c r="R115" s="97" t="str">
        <f t="shared" si="3"/>
        <v/>
      </c>
    </row>
    <row r="116" spans="1:18" ht="15.75" x14ac:dyDescent="0.25">
      <c r="A116" s="159" t="str">
        <f>IF('2 - Unit Info'!A116&lt;&gt;"",'2 - Unit Info'!A116,"")</f>
        <v/>
      </c>
      <c r="B116" s="160" t="str">
        <f>IF('2 - Unit Info'!E116&lt;&gt;"",'2 - Unit Info'!E116,"")</f>
        <v/>
      </c>
      <c r="C116" s="160" t="str">
        <f>IF('2 - Unit Info'!K116&lt;&gt;"",'2 - Unit Info'!K116,"")</f>
        <v/>
      </c>
      <c r="D116" s="160" t="str">
        <f>IF('2 - Unit Info'!H116&lt;&gt;"",'2 - Unit Info'!H116,"")</f>
        <v/>
      </c>
      <c r="E116" s="161" t="str">
        <f>IF('2 - Unit Info'!J116&lt;&gt;"",'2 - Unit Info'!J116,"")</f>
        <v/>
      </c>
      <c r="F116" s="162" t="str">
        <f>IF('2 - Unit Info'!L116 &lt;&gt;"", '2 - Unit Info'!L116, "")</f>
        <v/>
      </c>
      <c r="G116" s="163" t="str">
        <f>IF('2 - Unit Info'!S116 &lt;&gt;"", '2 - Unit Info'!S116, "")</f>
        <v/>
      </c>
      <c r="H116" s="164" t="str">
        <f>IF(LEN(F116)=0,"",IF(F116&lt;DATE(2024,3,1),IF(G116="Paid by tenant to landlord/third party (RUBS)", '5 - Utilities Total'!$D$20*'6 - Per Unit Calculation'!D116,"N/A based on utility billing method"),"N/A move-in date after 3/1/2024"))</f>
        <v/>
      </c>
      <c r="I116" s="164" t="str">
        <f>IF(LEN(F116)=0,"",IF(F116&lt;DATE(2024,3,1),IF(G116="Paid by tenant to landlord/third party (RUBS)", INDEX('Calculation Chart - SCC'!$B$3:$B$23, MATCH(E116,'Calculation Chart - SCC'!$A$3:$A$23, 0)),"N/A based on utility billing method"),"N/A move-in date after 3/1/2024"))</f>
        <v/>
      </c>
      <c r="J116" s="165" t="str">
        <f>IF('2 - Unit Info'!T116 &lt;&gt;"", '2 - Unit Info'!T116, "")</f>
        <v/>
      </c>
      <c r="K116" s="164" t="str">
        <f>IF(LEN(F116)=0,"",IF(F116&lt;DATE(2024,3,1),IF(J116="Paid by tenant to landlord/third party (RUBS)", '5 - Utilities Total'!$D$25*'6 - Per Unit Calculation'!D116,"N/A based on utility billing method"),"N/A move-in date after 3/1/2024"))</f>
        <v/>
      </c>
      <c r="L116" s="164" t="str">
        <f>IF(LEN(F116)=0,"",IF(F116&lt;DATE(2024,3,1),IF(J116="Paid by tenant to landlord/third party (RUBS)",INDEX('Calculation Chart - SCC'!$E$3:$E$23, MATCH(E116,'Calculation Chart - SCC'!$D$3:$D$23, 0)),"N/A based on utility billing method"),"N/A move-in date after 3/1/2024"))</f>
        <v/>
      </c>
      <c r="M116" s="165" t="str">
        <f>IF('2 - Unit Info'!U116 &lt;&gt;"", '2 - Unit Info'!U116, "")</f>
        <v/>
      </c>
      <c r="N116" s="164" t="str">
        <f>IF(LEN(F116)=0,"",IF(F116&lt;DATE(2024,3,1),IF(M116="Paid by tenant to landlord/third party (RUBS)", '5 - Utilities Total'!$D$30*'6 - Per Unit Calculation'!D116,"N/A based on utility billing method"),"N/A move-in date after 3/1/2024"))</f>
        <v/>
      </c>
      <c r="O116" s="182" t="str">
        <f>IF(LEN(F116)=0,"",IF(F116&lt;DATE(2024,3,1),IF(M116="Paid by tenant to landlord/third party (RUBS)",INDEX('Calculation Chart - SCC'!$H$3:$H$23, MATCH(E116,'Calculation Chart - SCC'!$G$3:$G$23, 0)),"N/A based on utility billing method"),"N/A move-in date after 3/1/2024"))</f>
        <v/>
      </c>
      <c r="Q116" s="184" t="str">
        <f t="shared" si="2"/>
        <v/>
      </c>
      <c r="R116" s="97" t="str">
        <f t="shared" si="3"/>
        <v/>
      </c>
    </row>
    <row r="117" spans="1:18" ht="15.75" x14ac:dyDescent="0.25">
      <c r="A117" s="159" t="str">
        <f>IF('2 - Unit Info'!A117&lt;&gt;"",'2 - Unit Info'!A117,"")</f>
        <v/>
      </c>
      <c r="B117" s="160" t="str">
        <f>IF('2 - Unit Info'!E117&lt;&gt;"",'2 - Unit Info'!E117,"")</f>
        <v/>
      </c>
      <c r="C117" s="160" t="str">
        <f>IF('2 - Unit Info'!K117&lt;&gt;"",'2 - Unit Info'!K117,"")</f>
        <v/>
      </c>
      <c r="D117" s="160" t="str">
        <f>IF('2 - Unit Info'!H117&lt;&gt;"",'2 - Unit Info'!H117,"")</f>
        <v/>
      </c>
      <c r="E117" s="161" t="str">
        <f>IF('2 - Unit Info'!J117&lt;&gt;"",'2 - Unit Info'!J117,"")</f>
        <v/>
      </c>
      <c r="F117" s="162" t="str">
        <f>IF('2 - Unit Info'!L117 &lt;&gt;"", '2 - Unit Info'!L117, "")</f>
        <v/>
      </c>
      <c r="G117" s="163" t="str">
        <f>IF('2 - Unit Info'!S117 &lt;&gt;"", '2 - Unit Info'!S117, "")</f>
        <v/>
      </c>
      <c r="H117" s="164" t="str">
        <f>IF(LEN(F117)=0,"",IF(F117&lt;DATE(2024,3,1),IF(G117="Paid by tenant to landlord/third party (RUBS)", '5 - Utilities Total'!$D$20*'6 - Per Unit Calculation'!D117,"N/A based on utility billing method"),"N/A move-in date after 3/1/2024"))</f>
        <v/>
      </c>
      <c r="I117" s="164" t="str">
        <f>IF(LEN(F117)=0,"",IF(F117&lt;DATE(2024,3,1),IF(G117="Paid by tenant to landlord/third party (RUBS)", INDEX('Calculation Chart - SCC'!$B$3:$B$23, MATCH(E117,'Calculation Chart - SCC'!$A$3:$A$23, 0)),"N/A based on utility billing method"),"N/A move-in date after 3/1/2024"))</f>
        <v/>
      </c>
      <c r="J117" s="165" t="str">
        <f>IF('2 - Unit Info'!T117 &lt;&gt;"", '2 - Unit Info'!T117, "")</f>
        <v/>
      </c>
      <c r="K117" s="164" t="str">
        <f>IF(LEN(F117)=0,"",IF(F117&lt;DATE(2024,3,1),IF(J117="Paid by tenant to landlord/third party (RUBS)", '5 - Utilities Total'!$D$25*'6 - Per Unit Calculation'!D117,"N/A based on utility billing method"),"N/A move-in date after 3/1/2024"))</f>
        <v/>
      </c>
      <c r="L117" s="164" t="str">
        <f>IF(LEN(F117)=0,"",IF(F117&lt;DATE(2024,3,1),IF(J117="Paid by tenant to landlord/third party (RUBS)",INDEX('Calculation Chart - SCC'!$E$3:$E$23, MATCH(E117,'Calculation Chart - SCC'!$D$3:$D$23, 0)),"N/A based on utility billing method"),"N/A move-in date after 3/1/2024"))</f>
        <v/>
      </c>
      <c r="M117" s="165" t="str">
        <f>IF('2 - Unit Info'!U117 &lt;&gt;"", '2 - Unit Info'!U117, "")</f>
        <v/>
      </c>
      <c r="N117" s="164" t="str">
        <f>IF(LEN(F117)=0,"",IF(F117&lt;DATE(2024,3,1),IF(M117="Paid by tenant to landlord/third party (RUBS)", '5 - Utilities Total'!$D$30*'6 - Per Unit Calculation'!D117,"N/A based on utility billing method"),"N/A move-in date after 3/1/2024"))</f>
        <v/>
      </c>
      <c r="O117" s="182" t="str">
        <f>IF(LEN(F117)=0,"",IF(F117&lt;DATE(2024,3,1),IF(M117="Paid by tenant to landlord/third party (RUBS)",INDEX('Calculation Chart - SCC'!$H$3:$H$23, MATCH(E117,'Calculation Chart - SCC'!$G$3:$G$23, 0)),"N/A based on utility billing method"),"N/A move-in date after 3/1/2024"))</f>
        <v/>
      </c>
      <c r="Q117" s="184" t="str">
        <f t="shared" si="2"/>
        <v/>
      </c>
      <c r="R117" s="97" t="str">
        <f t="shared" si="3"/>
        <v/>
      </c>
    </row>
    <row r="118" spans="1:18" ht="15.75" x14ac:dyDescent="0.25">
      <c r="A118" s="159" t="str">
        <f>IF('2 - Unit Info'!A118&lt;&gt;"",'2 - Unit Info'!A118,"")</f>
        <v/>
      </c>
      <c r="B118" s="160" t="str">
        <f>IF('2 - Unit Info'!E118&lt;&gt;"",'2 - Unit Info'!E118,"")</f>
        <v/>
      </c>
      <c r="C118" s="160" t="str">
        <f>IF('2 - Unit Info'!K118&lt;&gt;"",'2 - Unit Info'!K118,"")</f>
        <v/>
      </c>
      <c r="D118" s="160" t="str">
        <f>IF('2 - Unit Info'!H118&lt;&gt;"",'2 - Unit Info'!H118,"")</f>
        <v/>
      </c>
      <c r="E118" s="161" t="str">
        <f>IF('2 - Unit Info'!J118&lt;&gt;"",'2 - Unit Info'!J118,"")</f>
        <v/>
      </c>
      <c r="F118" s="162" t="str">
        <f>IF('2 - Unit Info'!L118 &lt;&gt;"", '2 - Unit Info'!L118, "")</f>
        <v/>
      </c>
      <c r="G118" s="163" t="str">
        <f>IF('2 - Unit Info'!S118 &lt;&gt;"", '2 - Unit Info'!S118, "")</f>
        <v/>
      </c>
      <c r="H118" s="164" t="str">
        <f>IF(LEN(F118)=0,"",IF(F118&lt;DATE(2024,3,1),IF(G118="Paid by tenant to landlord/third party (RUBS)", '5 - Utilities Total'!$D$20*'6 - Per Unit Calculation'!D118,"N/A based on utility billing method"),"N/A move-in date after 3/1/2024"))</f>
        <v/>
      </c>
      <c r="I118" s="164" t="str">
        <f>IF(LEN(F118)=0,"",IF(F118&lt;DATE(2024,3,1),IF(G118="Paid by tenant to landlord/third party (RUBS)", INDEX('Calculation Chart - SCC'!$B$3:$B$23, MATCH(E118,'Calculation Chart - SCC'!$A$3:$A$23, 0)),"N/A based on utility billing method"),"N/A move-in date after 3/1/2024"))</f>
        <v/>
      </c>
      <c r="J118" s="165" t="str">
        <f>IF('2 - Unit Info'!T118 &lt;&gt;"", '2 - Unit Info'!T118, "")</f>
        <v/>
      </c>
      <c r="K118" s="164" t="str">
        <f>IF(LEN(F118)=0,"",IF(F118&lt;DATE(2024,3,1),IF(J118="Paid by tenant to landlord/third party (RUBS)", '5 - Utilities Total'!$D$25*'6 - Per Unit Calculation'!D118,"N/A based on utility billing method"),"N/A move-in date after 3/1/2024"))</f>
        <v/>
      </c>
      <c r="L118" s="164" t="str">
        <f>IF(LEN(F118)=0,"",IF(F118&lt;DATE(2024,3,1),IF(J118="Paid by tenant to landlord/third party (RUBS)",INDEX('Calculation Chart - SCC'!$E$3:$E$23, MATCH(E118,'Calculation Chart - SCC'!$D$3:$D$23, 0)),"N/A based on utility billing method"),"N/A move-in date after 3/1/2024"))</f>
        <v/>
      </c>
      <c r="M118" s="165" t="str">
        <f>IF('2 - Unit Info'!U118 &lt;&gt;"", '2 - Unit Info'!U118, "")</f>
        <v/>
      </c>
      <c r="N118" s="164" t="str">
        <f>IF(LEN(F118)=0,"",IF(F118&lt;DATE(2024,3,1),IF(M118="Paid by tenant to landlord/third party (RUBS)", '5 - Utilities Total'!$D$30*'6 - Per Unit Calculation'!D118,"N/A based on utility billing method"),"N/A move-in date after 3/1/2024"))</f>
        <v/>
      </c>
      <c r="O118" s="182" t="str">
        <f>IF(LEN(F118)=0,"",IF(F118&lt;DATE(2024,3,1),IF(M118="Paid by tenant to landlord/third party (RUBS)",INDEX('Calculation Chart - SCC'!$H$3:$H$23, MATCH(E118,'Calculation Chart - SCC'!$G$3:$G$23, 0)),"N/A based on utility billing method"),"N/A move-in date after 3/1/2024"))</f>
        <v/>
      </c>
      <c r="Q118" s="184" t="str">
        <f t="shared" si="2"/>
        <v/>
      </c>
      <c r="R118" s="97" t="str">
        <f t="shared" si="3"/>
        <v/>
      </c>
    </row>
    <row r="119" spans="1:18" ht="15.75" x14ac:dyDescent="0.25">
      <c r="A119" s="159" t="str">
        <f>IF('2 - Unit Info'!A119&lt;&gt;"",'2 - Unit Info'!A119,"")</f>
        <v/>
      </c>
      <c r="B119" s="160" t="str">
        <f>IF('2 - Unit Info'!E119&lt;&gt;"",'2 - Unit Info'!E119,"")</f>
        <v/>
      </c>
      <c r="C119" s="160" t="str">
        <f>IF('2 - Unit Info'!K119&lt;&gt;"",'2 - Unit Info'!K119,"")</f>
        <v/>
      </c>
      <c r="D119" s="160" t="str">
        <f>IF('2 - Unit Info'!H119&lt;&gt;"",'2 - Unit Info'!H119,"")</f>
        <v/>
      </c>
      <c r="E119" s="161" t="str">
        <f>IF('2 - Unit Info'!J119&lt;&gt;"",'2 - Unit Info'!J119,"")</f>
        <v/>
      </c>
      <c r="F119" s="162" t="str">
        <f>IF('2 - Unit Info'!L119 &lt;&gt;"", '2 - Unit Info'!L119, "")</f>
        <v/>
      </c>
      <c r="G119" s="163" t="str">
        <f>IF('2 - Unit Info'!S119 &lt;&gt;"", '2 - Unit Info'!S119, "")</f>
        <v/>
      </c>
      <c r="H119" s="164" t="str">
        <f>IF(LEN(F119)=0,"",IF(F119&lt;DATE(2024,3,1),IF(G119="Paid by tenant to landlord/third party (RUBS)", '5 - Utilities Total'!$D$20*'6 - Per Unit Calculation'!D119,"N/A based on utility billing method"),"N/A move-in date after 3/1/2024"))</f>
        <v/>
      </c>
      <c r="I119" s="164" t="str">
        <f>IF(LEN(F119)=0,"",IF(F119&lt;DATE(2024,3,1),IF(G119="Paid by tenant to landlord/third party (RUBS)", INDEX('Calculation Chart - SCC'!$B$3:$B$23, MATCH(E119,'Calculation Chart - SCC'!$A$3:$A$23, 0)),"N/A based on utility billing method"),"N/A move-in date after 3/1/2024"))</f>
        <v/>
      </c>
      <c r="J119" s="165" t="str">
        <f>IF('2 - Unit Info'!T119 &lt;&gt;"", '2 - Unit Info'!T119, "")</f>
        <v/>
      </c>
      <c r="K119" s="164" t="str">
        <f>IF(LEN(F119)=0,"",IF(F119&lt;DATE(2024,3,1),IF(J119="Paid by tenant to landlord/third party (RUBS)", '5 - Utilities Total'!$D$25*'6 - Per Unit Calculation'!D119,"N/A based on utility billing method"),"N/A move-in date after 3/1/2024"))</f>
        <v/>
      </c>
      <c r="L119" s="164" t="str">
        <f>IF(LEN(F119)=0,"",IF(F119&lt;DATE(2024,3,1),IF(J119="Paid by tenant to landlord/third party (RUBS)",INDEX('Calculation Chart - SCC'!$E$3:$E$23, MATCH(E119,'Calculation Chart - SCC'!$D$3:$D$23, 0)),"N/A based on utility billing method"),"N/A move-in date after 3/1/2024"))</f>
        <v/>
      </c>
      <c r="M119" s="165" t="str">
        <f>IF('2 - Unit Info'!U119 &lt;&gt;"", '2 - Unit Info'!U119, "")</f>
        <v/>
      </c>
      <c r="N119" s="164" t="str">
        <f>IF(LEN(F119)=0,"",IF(F119&lt;DATE(2024,3,1),IF(M119="Paid by tenant to landlord/third party (RUBS)", '5 - Utilities Total'!$D$30*'6 - Per Unit Calculation'!D119,"N/A based on utility billing method"),"N/A move-in date after 3/1/2024"))</f>
        <v/>
      </c>
      <c r="O119" s="182" t="str">
        <f>IF(LEN(F119)=0,"",IF(F119&lt;DATE(2024,3,1),IF(M119="Paid by tenant to landlord/third party (RUBS)",INDEX('Calculation Chart - SCC'!$H$3:$H$23, MATCH(E119,'Calculation Chart - SCC'!$G$3:$G$23, 0)),"N/A based on utility billing method"),"N/A move-in date after 3/1/2024"))</f>
        <v/>
      </c>
      <c r="Q119" s="184" t="str">
        <f t="shared" si="2"/>
        <v/>
      </c>
      <c r="R119" s="97" t="str">
        <f t="shared" si="3"/>
        <v/>
      </c>
    </row>
    <row r="120" spans="1:18" ht="15.75" x14ac:dyDescent="0.25">
      <c r="A120" s="159" t="str">
        <f>IF('2 - Unit Info'!A120&lt;&gt;"",'2 - Unit Info'!A120,"")</f>
        <v/>
      </c>
      <c r="B120" s="160" t="str">
        <f>IF('2 - Unit Info'!E120&lt;&gt;"",'2 - Unit Info'!E120,"")</f>
        <v/>
      </c>
      <c r="C120" s="160" t="str">
        <f>IF('2 - Unit Info'!K120&lt;&gt;"",'2 - Unit Info'!K120,"")</f>
        <v/>
      </c>
      <c r="D120" s="160" t="str">
        <f>IF('2 - Unit Info'!H120&lt;&gt;"",'2 - Unit Info'!H120,"")</f>
        <v/>
      </c>
      <c r="E120" s="161" t="str">
        <f>IF('2 - Unit Info'!J120&lt;&gt;"",'2 - Unit Info'!J120,"")</f>
        <v/>
      </c>
      <c r="F120" s="162" t="str">
        <f>IF('2 - Unit Info'!L120 &lt;&gt;"", '2 - Unit Info'!L120, "")</f>
        <v/>
      </c>
      <c r="G120" s="163" t="str">
        <f>IF('2 - Unit Info'!S120 &lt;&gt;"", '2 - Unit Info'!S120, "")</f>
        <v/>
      </c>
      <c r="H120" s="164" t="str">
        <f>IF(LEN(F120)=0,"",IF(F120&lt;DATE(2024,3,1),IF(G120="Paid by tenant to landlord/third party (RUBS)", '5 - Utilities Total'!$D$20*'6 - Per Unit Calculation'!D120,"N/A based on utility billing method"),"N/A move-in date after 3/1/2024"))</f>
        <v/>
      </c>
      <c r="I120" s="164" t="str">
        <f>IF(LEN(F120)=0,"",IF(F120&lt;DATE(2024,3,1),IF(G120="Paid by tenant to landlord/third party (RUBS)", INDEX('Calculation Chart - SCC'!$B$3:$B$23, MATCH(E120,'Calculation Chart - SCC'!$A$3:$A$23, 0)),"N/A based on utility billing method"),"N/A move-in date after 3/1/2024"))</f>
        <v/>
      </c>
      <c r="J120" s="165" t="str">
        <f>IF('2 - Unit Info'!T120 &lt;&gt;"", '2 - Unit Info'!T120, "")</f>
        <v/>
      </c>
      <c r="K120" s="164" t="str">
        <f>IF(LEN(F120)=0,"",IF(F120&lt;DATE(2024,3,1),IF(J120="Paid by tenant to landlord/third party (RUBS)", '5 - Utilities Total'!$D$25*'6 - Per Unit Calculation'!D120,"N/A based on utility billing method"),"N/A move-in date after 3/1/2024"))</f>
        <v/>
      </c>
      <c r="L120" s="164" t="str">
        <f>IF(LEN(F120)=0,"",IF(F120&lt;DATE(2024,3,1),IF(J120="Paid by tenant to landlord/third party (RUBS)",INDEX('Calculation Chart - SCC'!$E$3:$E$23, MATCH(E120,'Calculation Chart - SCC'!$D$3:$D$23, 0)),"N/A based on utility billing method"),"N/A move-in date after 3/1/2024"))</f>
        <v/>
      </c>
      <c r="M120" s="165" t="str">
        <f>IF('2 - Unit Info'!U120 &lt;&gt;"", '2 - Unit Info'!U120, "")</f>
        <v/>
      </c>
      <c r="N120" s="164" t="str">
        <f>IF(LEN(F120)=0,"",IF(F120&lt;DATE(2024,3,1),IF(M120="Paid by tenant to landlord/third party (RUBS)", '5 - Utilities Total'!$D$30*'6 - Per Unit Calculation'!D120,"N/A based on utility billing method"),"N/A move-in date after 3/1/2024"))</f>
        <v/>
      </c>
      <c r="O120" s="182" t="str">
        <f>IF(LEN(F120)=0,"",IF(F120&lt;DATE(2024,3,1),IF(M120="Paid by tenant to landlord/third party (RUBS)",INDEX('Calculation Chart - SCC'!$H$3:$H$23, MATCH(E120,'Calculation Chart - SCC'!$G$3:$G$23, 0)),"N/A based on utility billing method"),"N/A move-in date after 3/1/2024"))</f>
        <v/>
      </c>
      <c r="Q120" s="184" t="str">
        <f t="shared" si="2"/>
        <v/>
      </c>
      <c r="R120" s="97" t="str">
        <f t="shared" si="3"/>
        <v/>
      </c>
    </row>
    <row r="121" spans="1:18" ht="15.75" x14ac:dyDescent="0.25">
      <c r="A121" s="159" t="str">
        <f>IF('2 - Unit Info'!A121&lt;&gt;"",'2 - Unit Info'!A121,"")</f>
        <v/>
      </c>
      <c r="B121" s="160" t="str">
        <f>IF('2 - Unit Info'!E121&lt;&gt;"",'2 - Unit Info'!E121,"")</f>
        <v/>
      </c>
      <c r="C121" s="160" t="str">
        <f>IF('2 - Unit Info'!K121&lt;&gt;"",'2 - Unit Info'!K121,"")</f>
        <v/>
      </c>
      <c r="D121" s="160" t="str">
        <f>IF('2 - Unit Info'!H121&lt;&gt;"",'2 - Unit Info'!H121,"")</f>
        <v/>
      </c>
      <c r="E121" s="161" t="str">
        <f>IF('2 - Unit Info'!J121&lt;&gt;"",'2 - Unit Info'!J121,"")</f>
        <v/>
      </c>
      <c r="F121" s="162" t="str">
        <f>IF('2 - Unit Info'!L121 &lt;&gt;"", '2 - Unit Info'!L121, "")</f>
        <v/>
      </c>
      <c r="G121" s="163" t="str">
        <f>IF('2 - Unit Info'!S121 &lt;&gt;"", '2 - Unit Info'!S121, "")</f>
        <v/>
      </c>
      <c r="H121" s="164" t="str">
        <f>IF(LEN(F121)=0,"",IF(F121&lt;DATE(2024,3,1),IF(G121="Paid by tenant to landlord/third party (RUBS)", '5 - Utilities Total'!$D$20*'6 - Per Unit Calculation'!D121,"N/A based on utility billing method"),"N/A move-in date after 3/1/2024"))</f>
        <v/>
      </c>
      <c r="I121" s="164" t="str">
        <f>IF(LEN(F121)=0,"",IF(F121&lt;DATE(2024,3,1),IF(G121="Paid by tenant to landlord/third party (RUBS)", INDEX('Calculation Chart - SCC'!$B$3:$B$23, MATCH(E121,'Calculation Chart - SCC'!$A$3:$A$23, 0)),"N/A based on utility billing method"),"N/A move-in date after 3/1/2024"))</f>
        <v/>
      </c>
      <c r="J121" s="165" t="str">
        <f>IF('2 - Unit Info'!T121 &lt;&gt;"", '2 - Unit Info'!T121, "")</f>
        <v/>
      </c>
      <c r="K121" s="164" t="str">
        <f>IF(LEN(F121)=0,"",IF(F121&lt;DATE(2024,3,1),IF(J121="Paid by tenant to landlord/third party (RUBS)", '5 - Utilities Total'!$D$25*'6 - Per Unit Calculation'!D121,"N/A based on utility billing method"),"N/A move-in date after 3/1/2024"))</f>
        <v/>
      </c>
      <c r="L121" s="164" t="str">
        <f>IF(LEN(F121)=0,"",IF(F121&lt;DATE(2024,3,1),IF(J121="Paid by tenant to landlord/third party (RUBS)",INDEX('Calculation Chart - SCC'!$E$3:$E$23, MATCH(E121,'Calculation Chart - SCC'!$D$3:$D$23, 0)),"N/A based on utility billing method"),"N/A move-in date after 3/1/2024"))</f>
        <v/>
      </c>
      <c r="M121" s="165" t="str">
        <f>IF('2 - Unit Info'!U121 &lt;&gt;"", '2 - Unit Info'!U121, "")</f>
        <v/>
      </c>
      <c r="N121" s="164" t="str">
        <f>IF(LEN(F121)=0,"",IF(F121&lt;DATE(2024,3,1),IF(M121="Paid by tenant to landlord/third party (RUBS)", '5 - Utilities Total'!$D$30*'6 - Per Unit Calculation'!D121,"N/A based on utility billing method"),"N/A move-in date after 3/1/2024"))</f>
        <v/>
      </c>
      <c r="O121" s="182" t="str">
        <f>IF(LEN(F121)=0,"",IF(F121&lt;DATE(2024,3,1),IF(M121="Paid by tenant to landlord/third party (RUBS)",INDEX('Calculation Chart - SCC'!$H$3:$H$23, MATCH(E121,'Calculation Chart - SCC'!$G$3:$G$23, 0)),"N/A based on utility billing method"),"N/A move-in date after 3/1/2024"))</f>
        <v/>
      </c>
      <c r="Q121" s="184" t="str">
        <f t="shared" si="2"/>
        <v/>
      </c>
      <c r="R121" s="97" t="str">
        <f t="shared" si="3"/>
        <v/>
      </c>
    </row>
    <row r="122" spans="1:18" ht="15.75" x14ac:dyDescent="0.25">
      <c r="A122" s="159" t="str">
        <f>IF('2 - Unit Info'!A122&lt;&gt;"",'2 - Unit Info'!A122,"")</f>
        <v/>
      </c>
      <c r="B122" s="160" t="str">
        <f>IF('2 - Unit Info'!E122&lt;&gt;"",'2 - Unit Info'!E122,"")</f>
        <v/>
      </c>
      <c r="C122" s="160" t="str">
        <f>IF('2 - Unit Info'!K122&lt;&gt;"",'2 - Unit Info'!K122,"")</f>
        <v/>
      </c>
      <c r="D122" s="160" t="str">
        <f>IF('2 - Unit Info'!H122&lt;&gt;"",'2 - Unit Info'!H122,"")</f>
        <v/>
      </c>
      <c r="E122" s="161" t="str">
        <f>IF('2 - Unit Info'!J122&lt;&gt;"",'2 - Unit Info'!J122,"")</f>
        <v/>
      </c>
      <c r="F122" s="162" t="str">
        <f>IF('2 - Unit Info'!L122 &lt;&gt;"", '2 - Unit Info'!L122, "")</f>
        <v/>
      </c>
      <c r="G122" s="163" t="str">
        <f>IF('2 - Unit Info'!S122 &lt;&gt;"", '2 - Unit Info'!S122, "")</f>
        <v/>
      </c>
      <c r="H122" s="164" t="str">
        <f>IF(LEN(F122)=0,"",IF(F122&lt;DATE(2024,3,1),IF(G122="Paid by tenant to landlord/third party (RUBS)", '5 - Utilities Total'!$D$20*'6 - Per Unit Calculation'!D122,"N/A based on utility billing method"),"N/A move-in date after 3/1/2024"))</f>
        <v/>
      </c>
      <c r="I122" s="164" t="str">
        <f>IF(LEN(F122)=0,"",IF(F122&lt;DATE(2024,3,1),IF(G122="Paid by tenant to landlord/third party (RUBS)", INDEX('Calculation Chart - SCC'!$B$3:$B$23, MATCH(E122,'Calculation Chart - SCC'!$A$3:$A$23, 0)),"N/A based on utility billing method"),"N/A move-in date after 3/1/2024"))</f>
        <v/>
      </c>
      <c r="J122" s="165" t="str">
        <f>IF('2 - Unit Info'!T122 &lt;&gt;"", '2 - Unit Info'!T122, "")</f>
        <v/>
      </c>
      <c r="K122" s="164" t="str">
        <f>IF(LEN(F122)=0,"",IF(F122&lt;DATE(2024,3,1),IF(J122="Paid by tenant to landlord/third party (RUBS)", '5 - Utilities Total'!$D$25*'6 - Per Unit Calculation'!D122,"N/A based on utility billing method"),"N/A move-in date after 3/1/2024"))</f>
        <v/>
      </c>
      <c r="L122" s="164" t="str">
        <f>IF(LEN(F122)=0,"",IF(F122&lt;DATE(2024,3,1),IF(J122="Paid by tenant to landlord/third party (RUBS)",INDEX('Calculation Chart - SCC'!$E$3:$E$23, MATCH(E122,'Calculation Chart - SCC'!$D$3:$D$23, 0)),"N/A based on utility billing method"),"N/A move-in date after 3/1/2024"))</f>
        <v/>
      </c>
      <c r="M122" s="165" t="str">
        <f>IF('2 - Unit Info'!U122 &lt;&gt;"", '2 - Unit Info'!U122, "")</f>
        <v/>
      </c>
      <c r="N122" s="164" t="str">
        <f>IF(LEN(F122)=0,"",IF(F122&lt;DATE(2024,3,1),IF(M122="Paid by tenant to landlord/third party (RUBS)", '5 - Utilities Total'!$D$30*'6 - Per Unit Calculation'!D122,"N/A based on utility billing method"),"N/A move-in date after 3/1/2024"))</f>
        <v/>
      </c>
      <c r="O122" s="182" t="str">
        <f>IF(LEN(F122)=0,"",IF(F122&lt;DATE(2024,3,1),IF(M122="Paid by tenant to landlord/third party (RUBS)",INDEX('Calculation Chart - SCC'!$H$3:$H$23, MATCH(E122,'Calculation Chart - SCC'!$G$3:$G$23, 0)),"N/A based on utility billing method"),"N/A move-in date after 3/1/2024"))</f>
        <v/>
      </c>
      <c r="Q122" s="184" t="str">
        <f t="shared" si="2"/>
        <v/>
      </c>
      <c r="R122" s="97" t="str">
        <f t="shared" si="3"/>
        <v/>
      </c>
    </row>
    <row r="123" spans="1:18" ht="15.75" x14ac:dyDescent="0.25">
      <c r="A123" s="159" t="str">
        <f>IF('2 - Unit Info'!A123&lt;&gt;"",'2 - Unit Info'!A123,"")</f>
        <v/>
      </c>
      <c r="B123" s="160" t="str">
        <f>IF('2 - Unit Info'!E123&lt;&gt;"",'2 - Unit Info'!E123,"")</f>
        <v/>
      </c>
      <c r="C123" s="160" t="str">
        <f>IF('2 - Unit Info'!K123&lt;&gt;"",'2 - Unit Info'!K123,"")</f>
        <v/>
      </c>
      <c r="D123" s="160" t="str">
        <f>IF('2 - Unit Info'!H123&lt;&gt;"",'2 - Unit Info'!H123,"")</f>
        <v/>
      </c>
      <c r="E123" s="161" t="str">
        <f>IF('2 - Unit Info'!J123&lt;&gt;"",'2 - Unit Info'!J123,"")</f>
        <v/>
      </c>
      <c r="F123" s="162" t="str">
        <f>IF('2 - Unit Info'!L123 &lt;&gt;"", '2 - Unit Info'!L123, "")</f>
        <v/>
      </c>
      <c r="G123" s="163" t="str">
        <f>IF('2 - Unit Info'!S123 &lt;&gt;"", '2 - Unit Info'!S123, "")</f>
        <v/>
      </c>
      <c r="H123" s="164" t="str">
        <f>IF(LEN(F123)=0,"",IF(F123&lt;DATE(2024,3,1),IF(G123="Paid by tenant to landlord/third party (RUBS)", '5 - Utilities Total'!$D$20*'6 - Per Unit Calculation'!D123,"N/A based on utility billing method"),"N/A move-in date after 3/1/2024"))</f>
        <v/>
      </c>
      <c r="I123" s="164" t="str">
        <f>IF(LEN(F123)=0,"",IF(F123&lt;DATE(2024,3,1),IF(G123="Paid by tenant to landlord/third party (RUBS)", INDEX('Calculation Chart - SCC'!$B$3:$B$23, MATCH(E123,'Calculation Chart - SCC'!$A$3:$A$23, 0)),"N/A based on utility billing method"),"N/A move-in date after 3/1/2024"))</f>
        <v/>
      </c>
      <c r="J123" s="165" t="str">
        <f>IF('2 - Unit Info'!T123 &lt;&gt;"", '2 - Unit Info'!T123, "")</f>
        <v/>
      </c>
      <c r="K123" s="164" t="str">
        <f>IF(LEN(F123)=0,"",IF(F123&lt;DATE(2024,3,1),IF(J123="Paid by tenant to landlord/third party (RUBS)", '5 - Utilities Total'!$D$25*'6 - Per Unit Calculation'!D123,"N/A based on utility billing method"),"N/A move-in date after 3/1/2024"))</f>
        <v/>
      </c>
      <c r="L123" s="164" t="str">
        <f>IF(LEN(F123)=0,"",IF(F123&lt;DATE(2024,3,1),IF(J123="Paid by tenant to landlord/third party (RUBS)",INDEX('Calculation Chart - SCC'!$E$3:$E$23, MATCH(E123,'Calculation Chart - SCC'!$D$3:$D$23, 0)),"N/A based on utility billing method"),"N/A move-in date after 3/1/2024"))</f>
        <v/>
      </c>
      <c r="M123" s="165" t="str">
        <f>IF('2 - Unit Info'!U123 &lt;&gt;"", '2 - Unit Info'!U123, "")</f>
        <v/>
      </c>
      <c r="N123" s="164" t="str">
        <f>IF(LEN(F123)=0,"",IF(F123&lt;DATE(2024,3,1),IF(M123="Paid by tenant to landlord/third party (RUBS)", '5 - Utilities Total'!$D$30*'6 - Per Unit Calculation'!D123,"N/A based on utility billing method"),"N/A move-in date after 3/1/2024"))</f>
        <v/>
      </c>
      <c r="O123" s="182" t="str">
        <f>IF(LEN(F123)=0,"",IF(F123&lt;DATE(2024,3,1),IF(M123="Paid by tenant to landlord/third party (RUBS)",INDEX('Calculation Chart - SCC'!$H$3:$H$23, MATCH(E123,'Calculation Chart - SCC'!$G$3:$G$23, 0)),"N/A based on utility billing method"),"N/A move-in date after 3/1/2024"))</f>
        <v/>
      </c>
      <c r="Q123" s="184" t="str">
        <f t="shared" si="2"/>
        <v/>
      </c>
      <c r="R123" s="97" t="str">
        <f t="shared" si="3"/>
        <v/>
      </c>
    </row>
    <row r="124" spans="1:18" ht="15.75" x14ac:dyDescent="0.25">
      <c r="A124" s="159" t="str">
        <f>IF('2 - Unit Info'!A124&lt;&gt;"",'2 - Unit Info'!A124,"")</f>
        <v/>
      </c>
      <c r="B124" s="160" t="str">
        <f>IF('2 - Unit Info'!E124&lt;&gt;"",'2 - Unit Info'!E124,"")</f>
        <v/>
      </c>
      <c r="C124" s="160" t="str">
        <f>IF('2 - Unit Info'!K124&lt;&gt;"",'2 - Unit Info'!K124,"")</f>
        <v/>
      </c>
      <c r="D124" s="160" t="str">
        <f>IF('2 - Unit Info'!H124&lt;&gt;"",'2 - Unit Info'!H124,"")</f>
        <v/>
      </c>
      <c r="E124" s="161" t="str">
        <f>IF('2 - Unit Info'!J124&lt;&gt;"",'2 - Unit Info'!J124,"")</f>
        <v/>
      </c>
      <c r="F124" s="162" t="str">
        <f>IF('2 - Unit Info'!L124 &lt;&gt;"", '2 - Unit Info'!L124, "")</f>
        <v/>
      </c>
      <c r="G124" s="163" t="str">
        <f>IF('2 - Unit Info'!S124 &lt;&gt;"", '2 - Unit Info'!S124, "")</f>
        <v/>
      </c>
      <c r="H124" s="164" t="str">
        <f>IF(LEN(F124)=0,"",IF(F124&lt;DATE(2024,3,1),IF(G124="Paid by tenant to landlord/third party (RUBS)", '5 - Utilities Total'!$D$20*'6 - Per Unit Calculation'!D124,"N/A based on utility billing method"),"N/A move-in date after 3/1/2024"))</f>
        <v/>
      </c>
      <c r="I124" s="164" t="str">
        <f>IF(LEN(F124)=0,"",IF(F124&lt;DATE(2024,3,1),IF(G124="Paid by tenant to landlord/third party (RUBS)", INDEX('Calculation Chart - SCC'!$B$3:$B$23, MATCH(E124,'Calculation Chart - SCC'!$A$3:$A$23, 0)),"N/A based on utility billing method"),"N/A move-in date after 3/1/2024"))</f>
        <v/>
      </c>
      <c r="J124" s="165" t="str">
        <f>IF('2 - Unit Info'!T124 &lt;&gt;"", '2 - Unit Info'!T124, "")</f>
        <v/>
      </c>
      <c r="K124" s="164" t="str">
        <f>IF(LEN(F124)=0,"",IF(F124&lt;DATE(2024,3,1),IF(J124="Paid by tenant to landlord/third party (RUBS)", '5 - Utilities Total'!$D$25*'6 - Per Unit Calculation'!D124,"N/A based on utility billing method"),"N/A move-in date after 3/1/2024"))</f>
        <v/>
      </c>
      <c r="L124" s="164" t="str">
        <f>IF(LEN(F124)=0,"",IF(F124&lt;DATE(2024,3,1),IF(J124="Paid by tenant to landlord/third party (RUBS)",INDEX('Calculation Chart - SCC'!$E$3:$E$23, MATCH(E124,'Calculation Chart - SCC'!$D$3:$D$23, 0)),"N/A based on utility billing method"),"N/A move-in date after 3/1/2024"))</f>
        <v/>
      </c>
      <c r="M124" s="165" t="str">
        <f>IF('2 - Unit Info'!U124 &lt;&gt;"", '2 - Unit Info'!U124, "")</f>
        <v/>
      </c>
      <c r="N124" s="164" t="str">
        <f>IF(LEN(F124)=0,"",IF(F124&lt;DATE(2024,3,1),IF(M124="Paid by tenant to landlord/third party (RUBS)", '5 - Utilities Total'!$D$30*'6 - Per Unit Calculation'!D124,"N/A based on utility billing method"),"N/A move-in date after 3/1/2024"))</f>
        <v/>
      </c>
      <c r="O124" s="182" t="str">
        <f>IF(LEN(F124)=0,"",IF(F124&lt;DATE(2024,3,1),IF(M124="Paid by tenant to landlord/third party (RUBS)",INDEX('Calculation Chart - SCC'!$H$3:$H$23, MATCH(E124,'Calculation Chart - SCC'!$G$3:$G$23, 0)),"N/A based on utility billing method"),"N/A move-in date after 3/1/2024"))</f>
        <v/>
      </c>
      <c r="Q124" s="184" t="str">
        <f t="shared" si="2"/>
        <v/>
      </c>
      <c r="R124" s="97" t="str">
        <f t="shared" si="3"/>
        <v/>
      </c>
    </row>
    <row r="125" spans="1:18" ht="15.75" x14ac:dyDescent="0.25">
      <c r="A125" s="159" t="str">
        <f>IF('2 - Unit Info'!A125&lt;&gt;"",'2 - Unit Info'!A125,"")</f>
        <v/>
      </c>
      <c r="B125" s="160" t="str">
        <f>IF('2 - Unit Info'!E125&lt;&gt;"",'2 - Unit Info'!E125,"")</f>
        <v/>
      </c>
      <c r="C125" s="160" t="str">
        <f>IF('2 - Unit Info'!K125&lt;&gt;"",'2 - Unit Info'!K125,"")</f>
        <v/>
      </c>
      <c r="D125" s="160" t="str">
        <f>IF('2 - Unit Info'!H125&lt;&gt;"",'2 - Unit Info'!H125,"")</f>
        <v/>
      </c>
      <c r="E125" s="161" t="str">
        <f>IF('2 - Unit Info'!J125&lt;&gt;"",'2 - Unit Info'!J125,"")</f>
        <v/>
      </c>
      <c r="F125" s="162" t="str">
        <f>IF('2 - Unit Info'!L125 &lt;&gt;"", '2 - Unit Info'!L125, "")</f>
        <v/>
      </c>
      <c r="G125" s="163" t="str">
        <f>IF('2 - Unit Info'!S125 &lt;&gt;"", '2 - Unit Info'!S125, "")</f>
        <v/>
      </c>
      <c r="H125" s="164" t="str">
        <f>IF(LEN(F125)=0,"",IF(F125&lt;DATE(2024,3,1),IF(G125="Paid by tenant to landlord/third party (RUBS)", '5 - Utilities Total'!$D$20*'6 - Per Unit Calculation'!D125,"N/A based on utility billing method"),"N/A move-in date after 3/1/2024"))</f>
        <v/>
      </c>
      <c r="I125" s="164" t="str">
        <f>IF(LEN(F125)=0,"",IF(F125&lt;DATE(2024,3,1),IF(G125="Paid by tenant to landlord/third party (RUBS)", INDEX('Calculation Chart - SCC'!$B$3:$B$23, MATCH(E125,'Calculation Chart - SCC'!$A$3:$A$23, 0)),"N/A based on utility billing method"),"N/A move-in date after 3/1/2024"))</f>
        <v/>
      </c>
      <c r="J125" s="165" t="str">
        <f>IF('2 - Unit Info'!T125 &lt;&gt;"", '2 - Unit Info'!T125, "")</f>
        <v/>
      </c>
      <c r="K125" s="164" t="str">
        <f>IF(LEN(F125)=0,"",IF(F125&lt;DATE(2024,3,1),IF(J125="Paid by tenant to landlord/third party (RUBS)", '5 - Utilities Total'!$D$25*'6 - Per Unit Calculation'!D125,"N/A based on utility billing method"),"N/A move-in date after 3/1/2024"))</f>
        <v/>
      </c>
      <c r="L125" s="164" t="str">
        <f>IF(LEN(F125)=0,"",IF(F125&lt;DATE(2024,3,1),IF(J125="Paid by tenant to landlord/third party (RUBS)",INDEX('Calculation Chart - SCC'!$E$3:$E$23, MATCH(E125,'Calculation Chart - SCC'!$D$3:$D$23, 0)),"N/A based on utility billing method"),"N/A move-in date after 3/1/2024"))</f>
        <v/>
      </c>
      <c r="M125" s="165" t="str">
        <f>IF('2 - Unit Info'!U125 &lt;&gt;"", '2 - Unit Info'!U125, "")</f>
        <v/>
      </c>
      <c r="N125" s="164" t="str">
        <f>IF(LEN(F125)=0,"",IF(F125&lt;DATE(2024,3,1),IF(M125="Paid by tenant to landlord/third party (RUBS)", '5 - Utilities Total'!$D$30*'6 - Per Unit Calculation'!D125,"N/A based on utility billing method"),"N/A move-in date after 3/1/2024"))</f>
        <v/>
      </c>
      <c r="O125" s="182" t="str">
        <f>IF(LEN(F125)=0,"",IF(F125&lt;DATE(2024,3,1),IF(M125="Paid by tenant to landlord/third party (RUBS)",INDEX('Calculation Chart - SCC'!$H$3:$H$23, MATCH(E125,'Calculation Chart - SCC'!$G$3:$G$23, 0)),"N/A based on utility billing method"),"N/A move-in date after 3/1/2024"))</f>
        <v/>
      </c>
      <c r="Q125" s="184" t="str">
        <f t="shared" si="2"/>
        <v/>
      </c>
      <c r="R125" s="97" t="str">
        <f t="shared" si="3"/>
        <v/>
      </c>
    </row>
    <row r="126" spans="1:18" ht="15.75" x14ac:dyDescent="0.25">
      <c r="A126" s="159" t="str">
        <f>IF('2 - Unit Info'!A126&lt;&gt;"",'2 - Unit Info'!A126,"")</f>
        <v/>
      </c>
      <c r="B126" s="160" t="str">
        <f>IF('2 - Unit Info'!E126&lt;&gt;"",'2 - Unit Info'!E126,"")</f>
        <v/>
      </c>
      <c r="C126" s="160" t="str">
        <f>IF('2 - Unit Info'!K126&lt;&gt;"",'2 - Unit Info'!K126,"")</f>
        <v/>
      </c>
      <c r="D126" s="160" t="str">
        <f>IF('2 - Unit Info'!H126&lt;&gt;"",'2 - Unit Info'!H126,"")</f>
        <v/>
      </c>
      <c r="E126" s="161" t="str">
        <f>IF('2 - Unit Info'!J126&lt;&gt;"",'2 - Unit Info'!J126,"")</f>
        <v/>
      </c>
      <c r="F126" s="162" t="str">
        <f>IF('2 - Unit Info'!L126 &lt;&gt;"", '2 - Unit Info'!L126, "")</f>
        <v/>
      </c>
      <c r="G126" s="163" t="str">
        <f>IF('2 - Unit Info'!S126 &lt;&gt;"", '2 - Unit Info'!S126, "")</f>
        <v/>
      </c>
      <c r="H126" s="164" t="str">
        <f>IF(LEN(F126)=0,"",IF(F126&lt;DATE(2024,3,1),IF(G126="Paid by tenant to landlord/third party (RUBS)", '5 - Utilities Total'!$D$20*'6 - Per Unit Calculation'!D126,"N/A based on utility billing method"),"N/A move-in date after 3/1/2024"))</f>
        <v/>
      </c>
      <c r="I126" s="164" t="str">
        <f>IF(LEN(F126)=0,"",IF(F126&lt;DATE(2024,3,1),IF(G126="Paid by tenant to landlord/third party (RUBS)", INDEX('Calculation Chart - SCC'!$B$3:$B$23, MATCH(E126,'Calculation Chart - SCC'!$A$3:$A$23, 0)),"N/A based on utility billing method"),"N/A move-in date after 3/1/2024"))</f>
        <v/>
      </c>
      <c r="J126" s="165" t="str">
        <f>IF('2 - Unit Info'!T126 &lt;&gt;"", '2 - Unit Info'!T126, "")</f>
        <v/>
      </c>
      <c r="K126" s="164" t="str">
        <f>IF(LEN(F126)=0,"",IF(F126&lt;DATE(2024,3,1),IF(J126="Paid by tenant to landlord/third party (RUBS)", '5 - Utilities Total'!$D$25*'6 - Per Unit Calculation'!D126,"N/A based on utility billing method"),"N/A move-in date after 3/1/2024"))</f>
        <v/>
      </c>
      <c r="L126" s="164" t="str">
        <f>IF(LEN(F126)=0,"",IF(F126&lt;DATE(2024,3,1),IF(J126="Paid by tenant to landlord/third party (RUBS)",INDEX('Calculation Chart - SCC'!$E$3:$E$23, MATCH(E126,'Calculation Chart - SCC'!$D$3:$D$23, 0)),"N/A based on utility billing method"),"N/A move-in date after 3/1/2024"))</f>
        <v/>
      </c>
      <c r="M126" s="165" t="str">
        <f>IF('2 - Unit Info'!U126 &lt;&gt;"", '2 - Unit Info'!U126, "")</f>
        <v/>
      </c>
      <c r="N126" s="164" t="str">
        <f>IF(LEN(F126)=0,"",IF(F126&lt;DATE(2024,3,1),IF(M126="Paid by tenant to landlord/third party (RUBS)", '5 - Utilities Total'!$D$30*'6 - Per Unit Calculation'!D126,"N/A based on utility billing method"),"N/A move-in date after 3/1/2024"))</f>
        <v/>
      </c>
      <c r="O126" s="182" t="str">
        <f>IF(LEN(F126)=0,"",IF(F126&lt;DATE(2024,3,1),IF(M126="Paid by tenant to landlord/third party (RUBS)",INDEX('Calculation Chart - SCC'!$H$3:$H$23, MATCH(E126,'Calculation Chart - SCC'!$G$3:$G$23, 0)),"N/A based on utility billing method"),"N/A move-in date after 3/1/2024"))</f>
        <v/>
      </c>
      <c r="Q126" s="184" t="str">
        <f t="shared" si="2"/>
        <v/>
      </c>
      <c r="R126" s="97" t="str">
        <f t="shared" si="3"/>
        <v/>
      </c>
    </row>
    <row r="127" spans="1:18" ht="15.75" x14ac:dyDescent="0.25">
      <c r="A127" s="159" t="str">
        <f>IF('2 - Unit Info'!A127&lt;&gt;"",'2 - Unit Info'!A127,"")</f>
        <v/>
      </c>
      <c r="B127" s="160" t="str">
        <f>IF('2 - Unit Info'!E127&lt;&gt;"",'2 - Unit Info'!E127,"")</f>
        <v/>
      </c>
      <c r="C127" s="160" t="str">
        <f>IF('2 - Unit Info'!K127&lt;&gt;"",'2 - Unit Info'!K127,"")</f>
        <v/>
      </c>
      <c r="D127" s="160" t="str">
        <f>IF('2 - Unit Info'!H127&lt;&gt;"",'2 - Unit Info'!H127,"")</f>
        <v/>
      </c>
      <c r="E127" s="161" t="str">
        <f>IF('2 - Unit Info'!J127&lt;&gt;"",'2 - Unit Info'!J127,"")</f>
        <v/>
      </c>
      <c r="F127" s="162" t="str">
        <f>IF('2 - Unit Info'!L127 &lt;&gt;"", '2 - Unit Info'!L127, "")</f>
        <v/>
      </c>
      <c r="G127" s="163" t="str">
        <f>IF('2 - Unit Info'!S127 &lt;&gt;"", '2 - Unit Info'!S127, "")</f>
        <v/>
      </c>
      <c r="H127" s="164" t="str">
        <f>IF(LEN(F127)=0,"",IF(F127&lt;DATE(2024,3,1),IF(G127="Paid by tenant to landlord/third party (RUBS)", '5 - Utilities Total'!$D$20*'6 - Per Unit Calculation'!D127,"N/A based on utility billing method"),"N/A move-in date after 3/1/2024"))</f>
        <v/>
      </c>
      <c r="I127" s="164" t="str">
        <f>IF(LEN(F127)=0,"",IF(F127&lt;DATE(2024,3,1),IF(G127="Paid by tenant to landlord/third party (RUBS)", INDEX('Calculation Chart - SCC'!$B$3:$B$23, MATCH(E127,'Calculation Chart - SCC'!$A$3:$A$23, 0)),"N/A based on utility billing method"),"N/A move-in date after 3/1/2024"))</f>
        <v/>
      </c>
      <c r="J127" s="165" t="str">
        <f>IF('2 - Unit Info'!T127 &lt;&gt;"", '2 - Unit Info'!T127, "")</f>
        <v/>
      </c>
      <c r="K127" s="164" t="str">
        <f>IF(LEN(F127)=0,"",IF(F127&lt;DATE(2024,3,1),IF(J127="Paid by tenant to landlord/third party (RUBS)", '5 - Utilities Total'!$D$25*'6 - Per Unit Calculation'!D127,"N/A based on utility billing method"),"N/A move-in date after 3/1/2024"))</f>
        <v/>
      </c>
      <c r="L127" s="164" t="str">
        <f>IF(LEN(F127)=0,"",IF(F127&lt;DATE(2024,3,1),IF(J127="Paid by tenant to landlord/third party (RUBS)",INDEX('Calculation Chart - SCC'!$E$3:$E$23, MATCH(E127,'Calculation Chart - SCC'!$D$3:$D$23, 0)),"N/A based on utility billing method"),"N/A move-in date after 3/1/2024"))</f>
        <v/>
      </c>
      <c r="M127" s="165" t="str">
        <f>IF('2 - Unit Info'!U127 &lt;&gt;"", '2 - Unit Info'!U127, "")</f>
        <v/>
      </c>
      <c r="N127" s="164" t="str">
        <f>IF(LEN(F127)=0,"",IF(F127&lt;DATE(2024,3,1),IF(M127="Paid by tenant to landlord/third party (RUBS)", '5 - Utilities Total'!$D$30*'6 - Per Unit Calculation'!D127,"N/A based on utility billing method"),"N/A move-in date after 3/1/2024"))</f>
        <v/>
      </c>
      <c r="O127" s="182" t="str">
        <f>IF(LEN(F127)=0,"",IF(F127&lt;DATE(2024,3,1),IF(M127="Paid by tenant to landlord/third party (RUBS)",INDEX('Calculation Chart - SCC'!$H$3:$H$23, MATCH(E127,'Calculation Chart - SCC'!$G$3:$G$23, 0)),"N/A based on utility billing method"),"N/A move-in date after 3/1/2024"))</f>
        <v/>
      </c>
      <c r="Q127" s="184" t="str">
        <f t="shared" si="2"/>
        <v/>
      </c>
      <c r="R127" s="97" t="str">
        <f t="shared" si="3"/>
        <v/>
      </c>
    </row>
    <row r="128" spans="1:18" ht="15.75" x14ac:dyDescent="0.25">
      <c r="A128" s="159" t="str">
        <f>IF('2 - Unit Info'!A128&lt;&gt;"",'2 - Unit Info'!A128,"")</f>
        <v/>
      </c>
      <c r="B128" s="160" t="str">
        <f>IF('2 - Unit Info'!E128&lt;&gt;"",'2 - Unit Info'!E128,"")</f>
        <v/>
      </c>
      <c r="C128" s="160" t="str">
        <f>IF('2 - Unit Info'!K128&lt;&gt;"",'2 - Unit Info'!K128,"")</f>
        <v/>
      </c>
      <c r="D128" s="160" t="str">
        <f>IF('2 - Unit Info'!H128&lt;&gt;"",'2 - Unit Info'!H128,"")</f>
        <v/>
      </c>
      <c r="E128" s="161" t="str">
        <f>IF('2 - Unit Info'!J128&lt;&gt;"",'2 - Unit Info'!J128,"")</f>
        <v/>
      </c>
      <c r="F128" s="162" t="str">
        <f>IF('2 - Unit Info'!L128 &lt;&gt;"", '2 - Unit Info'!L128, "")</f>
        <v/>
      </c>
      <c r="G128" s="163" t="str">
        <f>IF('2 - Unit Info'!S128 &lt;&gt;"", '2 - Unit Info'!S128, "")</f>
        <v/>
      </c>
      <c r="H128" s="164" t="str">
        <f>IF(LEN(F128)=0,"",IF(F128&lt;DATE(2024,3,1),IF(G128="Paid by tenant to landlord/third party (RUBS)", '5 - Utilities Total'!$D$20*'6 - Per Unit Calculation'!D128,"N/A based on utility billing method"),"N/A move-in date after 3/1/2024"))</f>
        <v/>
      </c>
      <c r="I128" s="164" t="str">
        <f>IF(LEN(F128)=0,"",IF(F128&lt;DATE(2024,3,1),IF(G128="Paid by tenant to landlord/third party (RUBS)", INDEX('Calculation Chart - SCC'!$B$3:$B$23, MATCH(E128,'Calculation Chart - SCC'!$A$3:$A$23, 0)),"N/A based on utility billing method"),"N/A move-in date after 3/1/2024"))</f>
        <v/>
      </c>
      <c r="J128" s="165" t="str">
        <f>IF('2 - Unit Info'!T128 &lt;&gt;"", '2 - Unit Info'!T128, "")</f>
        <v/>
      </c>
      <c r="K128" s="164" t="str">
        <f>IF(LEN(F128)=0,"",IF(F128&lt;DATE(2024,3,1),IF(J128="Paid by tenant to landlord/third party (RUBS)", '5 - Utilities Total'!$D$25*'6 - Per Unit Calculation'!D128,"N/A based on utility billing method"),"N/A move-in date after 3/1/2024"))</f>
        <v/>
      </c>
      <c r="L128" s="164" t="str">
        <f>IF(LEN(F128)=0,"",IF(F128&lt;DATE(2024,3,1),IF(J128="Paid by tenant to landlord/third party (RUBS)",INDEX('Calculation Chart - SCC'!$E$3:$E$23, MATCH(E128,'Calculation Chart - SCC'!$D$3:$D$23, 0)),"N/A based on utility billing method"),"N/A move-in date after 3/1/2024"))</f>
        <v/>
      </c>
      <c r="M128" s="165" t="str">
        <f>IF('2 - Unit Info'!U128 &lt;&gt;"", '2 - Unit Info'!U128, "")</f>
        <v/>
      </c>
      <c r="N128" s="164" t="str">
        <f>IF(LEN(F128)=0,"",IF(F128&lt;DATE(2024,3,1),IF(M128="Paid by tenant to landlord/third party (RUBS)", '5 - Utilities Total'!$D$30*'6 - Per Unit Calculation'!D128,"N/A based on utility billing method"),"N/A move-in date after 3/1/2024"))</f>
        <v/>
      </c>
      <c r="O128" s="182" t="str">
        <f>IF(LEN(F128)=0,"",IF(F128&lt;DATE(2024,3,1),IF(M128="Paid by tenant to landlord/third party (RUBS)",INDEX('Calculation Chart - SCC'!$H$3:$H$23, MATCH(E128,'Calculation Chart - SCC'!$G$3:$G$23, 0)),"N/A based on utility billing method"),"N/A move-in date after 3/1/2024"))</f>
        <v/>
      </c>
      <c r="Q128" s="184" t="str">
        <f t="shared" si="2"/>
        <v/>
      </c>
      <c r="R128" s="97" t="str">
        <f t="shared" si="3"/>
        <v/>
      </c>
    </row>
    <row r="129" spans="1:18" ht="15.75" x14ac:dyDescent="0.25">
      <c r="A129" s="159" t="str">
        <f>IF('2 - Unit Info'!A129&lt;&gt;"",'2 - Unit Info'!A129,"")</f>
        <v/>
      </c>
      <c r="B129" s="160" t="str">
        <f>IF('2 - Unit Info'!E129&lt;&gt;"",'2 - Unit Info'!E129,"")</f>
        <v/>
      </c>
      <c r="C129" s="160" t="str">
        <f>IF('2 - Unit Info'!K129&lt;&gt;"",'2 - Unit Info'!K129,"")</f>
        <v/>
      </c>
      <c r="D129" s="160" t="str">
        <f>IF('2 - Unit Info'!H129&lt;&gt;"",'2 - Unit Info'!H129,"")</f>
        <v/>
      </c>
      <c r="E129" s="161" t="str">
        <f>IF('2 - Unit Info'!J129&lt;&gt;"",'2 - Unit Info'!J129,"")</f>
        <v/>
      </c>
      <c r="F129" s="162" t="str">
        <f>IF('2 - Unit Info'!L129 &lt;&gt;"", '2 - Unit Info'!L129, "")</f>
        <v/>
      </c>
      <c r="G129" s="163" t="str">
        <f>IF('2 - Unit Info'!S129 &lt;&gt;"", '2 - Unit Info'!S129, "")</f>
        <v/>
      </c>
      <c r="H129" s="164" t="str">
        <f>IF(LEN(F129)=0,"",IF(F129&lt;DATE(2024,3,1),IF(G129="Paid by tenant to landlord/third party (RUBS)", '5 - Utilities Total'!$D$20*'6 - Per Unit Calculation'!D129,"N/A based on utility billing method"),"N/A move-in date after 3/1/2024"))</f>
        <v/>
      </c>
      <c r="I129" s="164" t="str">
        <f>IF(LEN(F129)=0,"",IF(F129&lt;DATE(2024,3,1),IF(G129="Paid by tenant to landlord/third party (RUBS)", INDEX('Calculation Chart - SCC'!$B$3:$B$23, MATCH(E129,'Calculation Chart - SCC'!$A$3:$A$23, 0)),"N/A based on utility billing method"),"N/A move-in date after 3/1/2024"))</f>
        <v/>
      </c>
      <c r="J129" s="165" t="str">
        <f>IF('2 - Unit Info'!T129 &lt;&gt;"", '2 - Unit Info'!T129, "")</f>
        <v/>
      </c>
      <c r="K129" s="164" t="str">
        <f>IF(LEN(F129)=0,"",IF(F129&lt;DATE(2024,3,1),IF(J129="Paid by tenant to landlord/third party (RUBS)", '5 - Utilities Total'!$D$25*'6 - Per Unit Calculation'!D129,"N/A based on utility billing method"),"N/A move-in date after 3/1/2024"))</f>
        <v/>
      </c>
      <c r="L129" s="164" t="str">
        <f>IF(LEN(F129)=0,"",IF(F129&lt;DATE(2024,3,1),IF(J129="Paid by tenant to landlord/third party (RUBS)",INDEX('Calculation Chart - SCC'!$E$3:$E$23, MATCH(E129,'Calculation Chart - SCC'!$D$3:$D$23, 0)),"N/A based on utility billing method"),"N/A move-in date after 3/1/2024"))</f>
        <v/>
      </c>
      <c r="M129" s="165" t="str">
        <f>IF('2 - Unit Info'!U129 &lt;&gt;"", '2 - Unit Info'!U129, "")</f>
        <v/>
      </c>
      <c r="N129" s="164" t="str">
        <f>IF(LEN(F129)=0,"",IF(F129&lt;DATE(2024,3,1),IF(M129="Paid by tenant to landlord/third party (RUBS)", '5 - Utilities Total'!$D$30*'6 - Per Unit Calculation'!D129,"N/A based on utility billing method"),"N/A move-in date after 3/1/2024"))</f>
        <v/>
      </c>
      <c r="O129" s="182" t="str">
        <f>IF(LEN(F129)=0,"",IF(F129&lt;DATE(2024,3,1),IF(M129="Paid by tenant to landlord/third party (RUBS)",INDEX('Calculation Chart - SCC'!$H$3:$H$23, MATCH(E129,'Calculation Chart - SCC'!$G$3:$G$23, 0)),"N/A based on utility billing method"),"N/A move-in date after 3/1/2024"))</f>
        <v/>
      </c>
      <c r="Q129" s="184" t="str">
        <f t="shared" si="2"/>
        <v/>
      </c>
      <c r="R129" s="97" t="str">
        <f t="shared" si="3"/>
        <v/>
      </c>
    </row>
    <row r="130" spans="1:18" ht="15.75" x14ac:dyDescent="0.25">
      <c r="A130" s="159" t="str">
        <f>IF('2 - Unit Info'!A130&lt;&gt;"",'2 - Unit Info'!A130,"")</f>
        <v/>
      </c>
      <c r="B130" s="160" t="str">
        <f>IF('2 - Unit Info'!E130&lt;&gt;"",'2 - Unit Info'!E130,"")</f>
        <v/>
      </c>
      <c r="C130" s="160" t="str">
        <f>IF('2 - Unit Info'!K130&lt;&gt;"",'2 - Unit Info'!K130,"")</f>
        <v/>
      </c>
      <c r="D130" s="160" t="str">
        <f>IF('2 - Unit Info'!H130&lt;&gt;"",'2 - Unit Info'!H130,"")</f>
        <v/>
      </c>
      <c r="E130" s="161" t="str">
        <f>IF('2 - Unit Info'!J130&lt;&gt;"",'2 - Unit Info'!J130,"")</f>
        <v/>
      </c>
      <c r="F130" s="162" t="str">
        <f>IF('2 - Unit Info'!L130 &lt;&gt;"", '2 - Unit Info'!L130, "")</f>
        <v/>
      </c>
      <c r="G130" s="163" t="str">
        <f>IF('2 - Unit Info'!S130 &lt;&gt;"", '2 - Unit Info'!S130, "")</f>
        <v/>
      </c>
      <c r="H130" s="164" t="str">
        <f>IF(LEN(F130)=0,"",IF(F130&lt;DATE(2024,3,1),IF(G130="Paid by tenant to landlord/third party (RUBS)", '5 - Utilities Total'!$D$20*'6 - Per Unit Calculation'!D130,"N/A based on utility billing method"),"N/A move-in date after 3/1/2024"))</f>
        <v/>
      </c>
      <c r="I130" s="164" t="str">
        <f>IF(LEN(F130)=0,"",IF(F130&lt;DATE(2024,3,1),IF(G130="Paid by tenant to landlord/third party (RUBS)", INDEX('Calculation Chart - SCC'!$B$3:$B$23, MATCH(E130,'Calculation Chart - SCC'!$A$3:$A$23, 0)),"N/A based on utility billing method"),"N/A move-in date after 3/1/2024"))</f>
        <v/>
      </c>
      <c r="J130" s="165" t="str">
        <f>IF('2 - Unit Info'!T130 &lt;&gt;"", '2 - Unit Info'!T130, "")</f>
        <v/>
      </c>
      <c r="K130" s="164" t="str">
        <f>IF(LEN(F130)=0,"",IF(F130&lt;DATE(2024,3,1),IF(J130="Paid by tenant to landlord/third party (RUBS)", '5 - Utilities Total'!$D$25*'6 - Per Unit Calculation'!D130,"N/A based on utility billing method"),"N/A move-in date after 3/1/2024"))</f>
        <v/>
      </c>
      <c r="L130" s="164" t="str">
        <f>IF(LEN(F130)=0,"",IF(F130&lt;DATE(2024,3,1),IF(J130="Paid by tenant to landlord/third party (RUBS)",INDEX('Calculation Chart - SCC'!$E$3:$E$23, MATCH(E130,'Calculation Chart - SCC'!$D$3:$D$23, 0)),"N/A based on utility billing method"),"N/A move-in date after 3/1/2024"))</f>
        <v/>
      </c>
      <c r="M130" s="165" t="str">
        <f>IF('2 - Unit Info'!U130 &lt;&gt;"", '2 - Unit Info'!U130, "")</f>
        <v/>
      </c>
      <c r="N130" s="164" t="str">
        <f>IF(LEN(F130)=0,"",IF(F130&lt;DATE(2024,3,1),IF(M130="Paid by tenant to landlord/third party (RUBS)", '5 - Utilities Total'!$D$30*'6 - Per Unit Calculation'!D130,"N/A based on utility billing method"),"N/A move-in date after 3/1/2024"))</f>
        <v/>
      </c>
      <c r="O130" s="182" t="str">
        <f>IF(LEN(F130)=0,"",IF(F130&lt;DATE(2024,3,1),IF(M130="Paid by tenant to landlord/third party (RUBS)",INDEX('Calculation Chart - SCC'!$H$3:$H$23, MATCH(E130,'Calculation Chart - SCC'!$G$3:$G$23, 0)),"N/A based on utility billing method"),"N/A move-in date after 3/1/2024"))</f>
        <v/>
      </c>
      <c r="Q130" s="184" t="str">
        <f t="shared" si="2"/>
        <v/>
      </c>
      <c r="R130" s="97" t="str">
        <f t="shared" si="3"/>
        <v/>
      </c>
    </row>
    <row r="131" spans="1:18" ht="15.75" x14ac:dyDescent="0.25">
      <c r="A131" s="159" t="str">
        <f>IF('2 - Unit Info'!A131&lt;&gt;"",'2 - Unit Info'!A131,"")</f>
        <v/>
      </c>
      <c r="B131" s="160" t="str">
        <f>IF('2 - Unit Info'!E131&lt;&gt;"",'2 - Unit Info'!E131,"")</f>
        <v/>
      </c>
      <c r="C131" s="160" t="str">
        <f>IF('2 - Unit Info'!K131&lt;&gt;"",'2 - Unit Info'!K131,"")</f>
        <v/>
      </c>
      <c r="D131" s="160" t="str">
        <f>IF('2 - Unit Info'!H131&lt;&gt;"",'2 - Unit Info'!H131,"")</f>
        <v/>
      </c>
      <c r="E131" s="161" t="str">
        <f>IF('2 - Unit Info'!J131&lt;&gt;"",'2 - Unit Info'!J131,"")</f>
        <v/>
      </c>
      <c r="F131" s="162" t="str">
        <f>IF('2 - Unit Info'!L131 &lt;&gt;"", '2 - Unit Info'!L131, "")</f>
        <v/>
      </c>
      <c r="G131" s="163" t="str">
        <f>IF('2 - Unit Info'!S131 &lt;&gt;"", '2 - Unit Info'!S131, "")</f>
        <v/>
      </c>
      <c r="H131" s="164" t="str">
        <f>IF(LEN(F131)=0,"",IF(F131&lt;DATE(2024,3,1),IF(G131="Paid by tenant to landlord/third party (RUBS)", '5 - Utilities Total'!$D$20*'6 - Per Unit Calculation'!D131,"N/A based on utility billing method"),"N/A move-in date after 3/1/2024"))</f>
        <v/>
      </c>
      <c r="I131" s="164" t="str">
        <f>IF(LEN(F131)=0,"",IF(F131&lt;DATE(2024,3,1),IF(G131="Paid by tenant to landlord/third party (RUBS)", INDEX('Calculation Chart - SCC'!$B$3:$B$23, MATCH(E131,'Calculation Chart - SCC'!$A$3:$A$23, 0)),"N/A based on utility billing method"),"N/A move-in date after 3/1/2024"))</f>
        <v/>
      </c>
      <c r="J131" s="165" t="str">
        <f>IF('2 - Unit Info'!T131 &lt;&gt;"", '2 - Unit Info'!T131, "")</f>
        <v/>
      </c>
      <c r="K131" s="164" t="str">
        <f>IF(LEN(F131)=0,"",IF(F131&lt;DATE(2024,3,1),IF(J131="Paid by tenant to landlord/third party (RUBS)", '5 - Utilities Total'!$D$25*'6 - Per Unit Calculation'!D131,"N/A based on utility billing method"),"N/A move-in date after 3/1/2024"))</f>
        <v/>
      </c>
      <c r="L131" s="164" t="str">
        <f>IF(LEN(F131)=0,"",IF(F131&lt;DATE(2024,3,1),IF(J131="Paid by tenant to landlord/third party (RUBS)",INDEX('Calculation Chart - SCC'!$E$3:$E$23, MATCH(E131,'Calculation Chart - SCC'!$D$3:$D$23, 0)),"N/A based on utility billing method"),"N/A move-in date after 3/1/2024"))</f>
        <v/>
      </c>
      <c r="M131" s="165" t="str">
        <f>IF('2 - Unit Info'!U131 &lt;&gt;"", '2 - Unit Info'!U131, "")</f>
        <v/>
      </c>
      <c r="N131" s="164" t="str">
        <f>IF(LEN(F131)=0,"",IF(F131&lt;DATE(2024,3,1),IF(M131="Paid by tenant to landlord/third party (RUBS)", '5 - Utilities Total'!$D$30*'6 - Per Unit Calculation'!D131,"N/A based on utility billing method"),"N/A move-in date after 3/1/2024"))</f>
        <v/>
      </c>
      <c r="O131" s="182" t="str">
        <f>IF(LEN(F131)=0,"",IF(F131&lt;DATE(2024,3,1),IF(M131="Paid by tenant to landlord/third party (RUBS)",INDEX('Calculation Chart - SCC'!$H$3:$H$23, MATCH(E131,'Calculation Chart - SCC'!$G$3:$G$23, 0)),"N/A based on utility billing method"),"N/A move-in date after 3/1/2024"))</f>
        <v/>
      </c>
      <c r="Q131" s="184" t="str">
        <f t="shared" si="2"/>
        <v/>
      </c>
      <c r="R131" s="97" t="str">
        <f t="shared" si="3"/>
        <v/>
      </c>
    </row>
    <row r="132" spans="1:18" ht="15.75" x14ac:dyDescent="0.25">
      <c r="A132" s="159" t="str">
        <f>IF('2 - Unit Info'!A132&lt;&gt;"",'2 - Unit Info'!A132,"")</f>
        <v/>
      </c>
      <c r="B132" s="160" t="str">
        <f>IF('2 - Unit Info'!E132&lt;&gt;"",'2 - Unit Info'!E132,"")</f>
        <v/>
      </c>
      <c r="C132" s="160" t="str">
        <f>IF('2 - Unit Info'!K132&lt;&gt;"",'2 - Unit Info'!K132,"")</f>
        <v/>
      </c>
      <c r="D132" s="160" t="str">
        <f>IF('2 - Unit Info'!H132&lt;&gt;"",'2 - Unit Info'!H132,"")</f>
        <v/>
      </c>
      <c r="E132" s="161" t="str">
        <f>IF('2 - Unit Info'!J132&lt;&gt;"",'2 - Unit Info'!J132,"")</f>
        <v/>
      </c>
      <c r="F132" s="162" t="str">
        <f>IF('2 - Unit Info'!L132 &lt;&gt;"", '2 - Unit Info'!L132, "")</f>
        <v/>
      </c>
      <c r="G132" s="163" t="str">
        <f>IF('2 - Unit Info'!S132 &lt;&gt;"", '2 - Unit Info'!S132, "")</f>
        <v/>
      </c>
      <c r="H132" s="164" t="str">
        <f>IF(LEN(F132)=0,"",IF(F132&lt;DATE(2024,3,1),IF(G132="Paid by tenant to landlord/third party (RUBS)", '5 - Utilities Total'!$D$20*'6 - Per Unit Calculation'!D132,"N/A based on utility billing method"),"N/A move-in date after 3/1/2024"))</f>
        <v/>
      </c>
      <c r="I132" s="164" t="str">
        <f>IF(LEN(F132)=0,"",IF(F132&lt;DATE(2024,3,1),IF(G132="Paid by tenant to landlord/third party (RUBS)", INDEX('Calculation Chart - SCC'!$B$3:$B$23, MATCH(E132,'Calculation Chart - SCC'!$A$3:$A$23, 0)),"N/A based on utility billing method"),"N/A move-in date after 3/1/2024"))</f>
        <v/>
      </c>
      <c r="J132" s="165" t="str">
        <f>IF('2 - Unit Info'!T132 &lt;&gt;"", '2 - Unit Info'!T132, "")</f>
        <v/>
      </c>
      <c r="K132" s="164" t="str">
        <f>IF(LEN(F132)=0,"",IF(F132&lt;DATE(2024,3,1),IF(J132="Paid by tenant to landlord/third party (RUBS)", '5 - Utilities Total'!$D$25*'6 - Per Unit Calculation'!D132,"N/A based on utility billing method"),"N/A move-in date after 3/1/2024"))</f>
        <v/>
      </c>
      <c r="L132" s="164" t="str">
        <f>IF(LEN(F132)=0,"",IF(F132&lt;DATE(2024,3,1),IF(J132="Paid by tenant to landlord/third party (RUBS)",INDEX('Calculation Chart - SCC'!$E$3:$E$23, MATCH(E132,'Calculation Chart - SCC'!$D$3:$D$23, 0)),"N/A based on utility billing method"),"N/A move-in date after 3/1/2024"))</f>
        <v/>
      </c>
      <c r="M132" s="165" t="str">
        <f>IF('2 - Unit Info'!U132 &lt;&gt;"", '2 - Unit Info'!U132, "")</f>
        <v/>
      </c>
      <c r="N132" s="164" t="str">
        <f>IF(LEN(F132)=0,"",IF(F132&lt;DATE(2024,3,1),IF(M132="Paid by tenant to landlord/third party (RUBS)", '5 - Utilities Total'!$D$30*'6 - Per Unit Calculation'!D132,"N/A based on utility billing method"),"N/A move-in date after 3/1/2024"))</f>
        <v/>
      </c>
      <c r="O132" s="182" t="str">
        <f>IF(LEN(F132)=0,"",IF(F132&lt;DATE(2024,3,1),IF(M132="Paid by tenant to landlord/third party (RUBS)",INDEX('Calculation Chart - SCC'!$H$3:$H$23, MATCH(E132,'Calculation Chart - SCC'!$G$3:$G$23, 0)),"N/A based on utility billing method"),"N/A move-in date after 3/1/2024"))</f>
        <v/>
      </c>
      <c r="Q132" s="184" t="str">
        <f t="shared" si="2"/>
        <v/>
      </c>
      <c r="R132" s="97" t="str">
        <f t="shared" si="3"/>
        <v/>
      </c>
    </row>
    <row r="133" spans="1:18" ht="15.75" x14ac:dyDescent="0.25">
      <c r="A133" s="159" t="str">
        <f>IF('2 - Unit Info'!A133&lt;&gt;"",'2 - Unit Info'!A133,"")</f>
        <v/>
      </c>
      <c r="B133" s="160" t="str">
        <f>IF('2 - Unit Info'!E133&lt;&gt;"",'2 - Unit Info'!E133,"")</f>
        <v/>
      </c>
      <c r="C133" s="160" t="str">
        <f>IF('2 - Unit Info'!K133&lt;&gt;"",'2 - Unit Info'!K133,"")</f>
        <v/>
      </c>
      <c r="D133" s="160" t="str">
        <f>IF('2 - Unit Info'!H133&lt;&gt;"",'2 - Unit Info'!H133,"")</f>
        <v/>
      </c>
      <c r="E133" s="161" t="str">
        <f>IF('2 - Unit Info'!J133&lt;&gt;"",'2 - Unit Info'!J133,"")</f>
        <v/>
      </c>
      <c r="F133" s="162" t="str">
        <f>IF('2 - Unit Info'!L133 &lt;&gt;"", '2 - Unit Info'!L133, "")</f>
        <v/>
      </c>
      <c r="G133" s="163" t="str">
        <f>IF('2 - Unit Info'!S133 &lt;&gt;"", '2 - Unit Info'!S133, "")</f>
        <v/>
      </c>
      <c r="H133" s="164" t="str">
        <f>IF(LEN(F133)=0,"",IF(F133&lt;DATE(2024,3,1),IF(G133="Paid by tenant to landlord/third party (RUBS)", '5 - Utilities Total'!$D$20*'6 - Per Unit Calculation'!D133,"N/A based on utility billing method"),"N/A move-in date after 3/1/2024"))</f>
        <v/>
      </c>
      <c r="I133" s="164" t="str">
        <f>IF(LEN(F133)=0,"",IF(F133&lt;DATE(2024,3,1),IF(G133="Paid by tenant to landlord/third party (RUBS)", INDEX('Calculation Chart - SCC'!$B$3:$B$23, MATCH(E133,'Calculation Chart - SCC'!$A$3:$A$23, 0)),"N/A based on utility billing method"),"N/A move-in date after 3/1/2024"))</f>
        <v/>
      </c>
      <c r="J133" s="165" t="str">
        <f>IF('2 - Unit Info'!T133 &lt;&gt;"", '2 - Unit Info'!T133, "")</f>
        <v/>
      </c>
      <c r="K133" s="164" t="str">
        <f>IF(LEN(F133)=0,"",IF(F133&lt;DATE(2024,3,1),IF(J133="Paid by tenant to landlord/third party (RUBS)", '5 - Utilities Total'!$D$25*'6 - Per Unit Calculation'!D133,"N/A based on utility billing method"),"N/A move-in date after 3/1/2024"))</f>
        <v/>
      </c>
      <c r="L133" s="164" t="str">
        <f>IF(LEN(F133)=0,"",IF(F133&lt;DATE(2024,3,1),IF(J133="Paid by tenant to landlord/third party (RUBS)",INDEX('Calculation Chart - SCC'!$E$3:$E$23, MATCH(E133,'Calculation Chart - SCC'!$D$3:$D$23, 0)),"N/A based on utility billing method"),"N/A move-in date after 3/1/2024"))</f>
        <v/>
      </c>
      <c r="M133" s="165" t="str">
        <f>IF('2 - Unit Info'!U133 &lt;&gt;"", '2 - Unit Info'!U133, "")</f>
        <v/>
      </c>
      <c r="N133" s="164" t="str">
        <f>IF(LEN(F133)=0,"",IF(F133&lt;DATE(2024,3,1),IF(M133="Paid by tenant to landlord/third party (RUBS)", '5 - Utilities Total'!$D$30*'6 - Per Unit Calculation'!D133,"N/A based on utility billing method"),"N/A move-in date after 3/1/2024"))</f>
        <v/>
      </c>
      <c r="O133" s="182" t="str">
        <f>IF(LEN(F133)=0,"",IF(F133&lt;DATE(2024,3,1),IF(M133="Paid by tenant to landlord/third party (RUBS)",INDEX('Calculation Chart - SCC'!$H$3:$H$23, MATCH(E133,'Calculation Chart - SCC'!$G$3:$G$23, 0)),"N/A based on utility billing method"),"N/A move-in date after 3/1/2024"))</f>
        <v/>
      </c>
      <c r="Q133" s="184" t="str">
        <f t="shared" si="2"/>
        <v/>
      </c>
      <c r="R133" s="97" t="str">
        <f t="shared" si="3"/>
        <v/>
      </c>
    </row>
    <row r="134" spans="1:18" ht="15.75" x14ac:dyDescent="0.25">
      <c r="A134" s="159" t="str">
        <f>IF('2 - Unit Info'!A134&lt;&gt;"",'2 - Unit Info'!A134,"")</f>
        <v/>
      </c>
      <c r="B134" s="160" t="str">
        <f>IF('2 - Unit Info'!E134&lt;&gt;"",'2 - Unit Info'!E134,"")</f>
        <v/>
      </c>
      <c r="C134" s="160" t="str">
        <f>IF('2 - Unit Info'!K134&lt;&gt;"",'2 - Unit Info'!K134,"")</f>
        <v/>
      </c>
      <c r="D134" s="160" t="str">
        <f>IF('2 - Unit Info'!H134&lt;&gt;"",'2 - Unit Info'!H134,"")</f>
        <v/>
      </c>
      <c r="E134" s="161" t="str">
        <f>IF('2 - Unit Info'!J134&lt;&gt;"",'2 - Unit Info'!J134,"")</f>
        <v/>
      </c>
      <c r="F134" s="162" t="str">
        <f>IF('2 - Unit Info'!L134 &lt;&gt;"", '2 - Unit Info'!L134, "")</f>
        <v/>
      </c>
      <c r="G134" s="163" t="str">
        <f>IF('2 - Unit Info'!S134 &lt;&gt;"", '2 - Unit Info'!S134, "")</f>
        <v/>
      </c>
      <c r="H134" s="164" t="str">
        <f>IF(LEN(F134)=0,"",IF(F134&lt;DATE(2024,3,1),IF(G134="Paid by tenant to landlord/third party (RUBS)", '5 - Utilities Total'!$D$20*'6 - Per Unit Calculation'!D134,"N/A based on utility billing method"),"N/A move-in date after 3/1/2024"))</f>
        <v/>
      </c>
      <c r="I134" s="164" t="str">
        <f>IF(LEN(F134)=0,"",IF(F134&lt;DATE(2024,3,1),IF(G134="Paid by tenant to landlord/third party (RUBS)", INDEX('Calculation Chart - SCC'!$B$3:$B$23, MATCH(E134,'Calculation Chart - SCC'!$A$3:$A$23, 0)),"N/A based on utility billing method"),"N/A move-in date after 3/1/2024"))</f>
        <v/>
      </c>
      <c r="J134" s="165" t="str">
        <f>IF('2 - Unit Info'!T134 &lt;&gt;"", '2 - Unit Info'!T134, "")</f>
        <v/>
      </c>
      <c r="K134" s="164" t="str">
        <f>IF(LEN(F134)=0,"",IF(F134&lt;DATE(2024,3,1),IF(J134="Paid by tenant to landlord/third party (RUBS)", '5 - Utilities Total'!$D$25*'6 - Per Unit Calculation'!D134,"N/A based on utility billing method"),"N/A move-in date after 3/1/2024"))</f>
        <v/>
      </c>
      <c r="L134" s="164" t="str">
        <f>IF(LEN(F134)=0,"",IF(F134&lt;DATE(2024,3,1),IF(J134="Paid by tenant to landlord/third party (RUBS)",INDEX('Calculation Chart - SCC'!$E$3:$E$23, MATCH(E134,'Calculation Chart - SCC'!$D$3:$D$23, 0)),"N/A based on utility billing method"),"N/A move-in date after 3/1/2024"))</f>
        <v/>
      </c>
      <c r="M134" s="165" t="str">
        <f>IF('2 - Unit Info'!U134 &lt;&gt;"", '2 - Unit Info'!U134, "")</f>
        <v/>
      </c>
      <c r="N134" s="164" t="str">
        <f>IF(LEN(F134)=0,"",IF(F134&lt;DATE(2024,3,1),IF(M134="Paid by tenant to landlord/third party (RUBS)", '5 - Utilities Total'!$D$30*'6 - Per Unit Calculation'!D134,"N/A based on utility billing method"),"N/A move-in date after 3/1/2024"))</f>
        <v/>
      </c>
      <c r="O134" s="182" t="str">
        <f>IF(LEN(F134)=0,"",IF(F134&lt;DATE(2024,3,1),IF(M134="Paid by tenant to landlord/third party (RUBS)",INDEX('Calculation Chart - SCC'!$H$3:$H$23, MATCH(E134,'Calculation Chart - SCC'!$G$3:$G$23, 0)),"N/A based on utility billing method"),"N/A move-in date after 3/1/2024"))</f>
        <v/>
      </c>
      <c r="Q134" s="184" t="str">
        <f t="shared" si="2"/>
        <v/>
      </c>
      <c r="R134" s="97" t="str">
        <f t="shared" si="3"/>
        <v/>
      </c>
    </row>
    <row r="135" spans="1:18" ht="15.75" x14ac:dyDescent="0.25">
      <c r="A135" s="159" t="str">
        <f>IF('2 - Unit Info'!A135&lt;&gt;"",'2 - Unit Info'!A135,"")</f>
        <v/>
      </c>
      <c r="B135" s="160" t="str">
        <f>IF('2 - Unit Info'!E135&lt;&gt;"",'2 - Unit Info'!E135,"")</f>
        <v/>
      </c>
      <c r="C135" s="160" t="str">
        <f>IF('2 - Unit Info'!K135&lt;&gt;"",'2 - Unit Info'!K135,"")</f>
        <v/>
      </c>
      <c r="D135" s="160" t="str">
        <f>IF('2 - Unit Info'!H135&lt;&gt;"",'2 - Unit Info'!H135,"")</f>
        <v/>
      </c>
      <c r="E135" s="161" t="str">
        <f>IF('2 - Unit Info'!J135&lt;&gt;"",'2 - Unit Info'!J135,"")</f>
        <v/>
      </c>
      <c r="F135" s="162" t="str">
        <f>IF('2 - Unit Info'!L135 &lt;&gt;"", '2 - Unit Info'!L135, "")</f>
        <v/>
      </c>
      <c r="G135" s="163" t="str">
        <f>IF('2 - Unit Info'!S135 &lt;&gt;"", '2 - Unit Info'!S135, "")</f>
        <v/>
      </c>
      <c r="H135" s="164" t="str">
        <f>IF(LEN(F135)=0,"",IF(F135&lt;DATE(2024,3,1),IF(G135="Paid by tenant to landlord/third party (RUBS)", '5 - Utilities Total'!$D$20*'6 - Per Unit Calculation'!D135,"N/A based on utility billing method"),"N/A move-in date after 3/1/2024"))</f>
        <v/>
      </c>
      <c r="I135" s="164" t="str">
        <f>IF(LEN(F135)=0,"",IF(F135&lt;DATE(2024,3,1),IF(G135="Paid by tenant to landlord/third party (RUBS)", INDEX('Calculation Chart - SCC'!$B$3:$B$23, MATCH(E135,'Calculation Chart - SCC'!$A$3:$A$23, 0)),"N/A based on utility billing method"),"N/A move-in date after 3/1/2024"))</f>
        <v/>
      </c>
      <c r="J135" s="165" t="str">
        <f>IF('2 - Unit Info'!T135 &lt;&gt;"", '2 - Unit Info'!T135, "")</f>
        <v/>
      </c>
      <c r="K135" s="164" t="str">
        <f>IF(LEN(F135)=0,"",IF(F135&lt;DATE(2024,3,1),IF(J135="Paid by tenant to landlord/third party (RUBS)", '5 - Utilities Total'!$D$25*'6 - Per Unit Calculation'!D135,"N/A based on utility billing method"),"N/A move-in date after 3/1/2024"))</f>
        <v/>
      </c>
      <c r="L135" s="164" t="str">
        <f>IF(LEN(F135)=0,"",IF(F135&lt;DATE(2024,3,1),IF(J135="Paid by tenant to landlord/third party (RUBS)",INDEX('Calculation Chart - SCC'!$E$3:$E$23, MATCH(E135,'Calculation Chart - SCC'!$D$3:$D$23, 0)),"N/A based on utility billing method"),"N/A move-in date after 3/1/2024"))</f>
        <v/>
      </c>
      <c r="M135" s="165" t="str">
        <f>IF('2 - Unit Info'!U135 &lt;&gt;"", '2 - Unit Info'!U135, "")</f>
        <v/>
      </c>
      <c r="N135" s="164" t="str">
        <f>IF(LEN(F135)=0,"",IF(F135&lt;DATE(2024,3,1),IF(M135="Paid by tenant to landlord/third party (RUBS)", '5 - Utilities Total'!$D$30*'6 - Per Unit Calculation'!D135,"N/A based on utility billing method"),"N/A move-in date after 3/1/2024"))</f>
        <v/>
      </c>
      <c r="O135" s="182" t="str">
        <f>IF(LEN(F135)=0,"",IF(F135&lt;DATE(2024,3,1),IF(M135="Paid by tenant to landlord/third party (RUBS)",INDEX('Calculation Chart - SCC'!$H$3:$H$23, MATCH(E135,'Calculation Chart - SCC'!$G$3:$G$23, 0)),"N/A based on utility billing method"),"N/A move-in date after 3/1/2024"))</f>
        <v/>
      </c>
      <c r="Q135" s="184" t="str">
        <f t="shared" si="2"/>
        <v/>
      </c>
      <c r="R135" s="97" t="str">
        <f t="shared" si="3"/>
        <v/>
      </c>
    </row>
    <row r="136" spans="1:18" ht="15.75" x14ac:dyDescent="0.25">
      <c r="A136" s="159" t="str">
        <f>IF('2 - Unit Info'!A136&lt;&gt;"",'2 - Unit Info'!A136,"")</f>
        <v/>
      </c>
      <c r="B136" s="160" t="str">
        <f>IF('2 - Unit Info'!E136&lt;&gt;"",'2 - Unit Info'!E136,"")</f>
        <v/>
      </c>
      <c r="C136" s="160" t="str">
        <f>IF('2 - Unit Info'!K136&lt;&gt;"",'2 - Unit Info'!K136,"")</f>
        <v/>
      </c>
      <c r="D136" s="160" t="str">
        <f>IF('2 - Unit Info'!H136&lt;&gt;"",'2 - Unit Info'!H136,"")</f>
        <v/>
      </c>
      <c r="E136" s="161" t="str">
        <f>IF('2 - Unit Info'!J136&lt;&gt;"",'2 - Unit Info'!J136,"")</f>
        <v/>
      </c>
      <c r="F136" s="162" t="str">
        <f>IF('2 - Unit Info'!L136 &lt;&gt;"", '2 - Unit Info'!L136, "")</f>
        <v/>
      </c>
      <c r="G136" s="163" t="str">
        <f>IF('2 - Unit Info'!S136 &lt;&gt;"", '2 - Unit Info'!S136, "")</f>
        <v/>
      </c>
      <c r="H136" s="164" t="str">
        <f>IF(LEN(F136)=0,"",IF(F136&lt;DATE(2024,3,1),IF(G136="Paid by tenant to landlord/third party (RUBS)", '5 - Utilities Total'!$D$20*'6 - Per Unit Calculation'!D136,"N/A based on utility billing method"),"N/A move-in date after 3/1/2024"))</f>
        <v/>
      </c>
      <c r="I136" s="164" t="str">
        <f>IF(LEN(F136)=0,"",IF(F136&lt;DATE(2024,3,1),IF(G136="Paid by tenant to landlord/third party (RUBS)", INDEX('Calculation Chart - SCC'!$B$3:$B$23, MATCH(E136,'Calculation Chart - SCC'!$A$3:$A$23, 0)),"N/A based on utility billing method"),"N/A move-in date after 3/1/2024"))</f>
        <v/>
      </c>
      <c r="J136" s="165" t="str">
        <f>IF('2 - Unit Info'!T136 &lt;&gt;"", '2 - Unit Info'!T136, "")</f>
        <v/>
      </c>
      <c r="K136" s="164" t="str">
        <f>IF(LEN(F136)=0,"",IF(F136&lt;DATE(2024,3,1),IF(J136="Paid by tenant to landlord/third party (RUBS)", '5 - Utilities Total'!$D$25*'6 - Per Unit Calculation'!D136,"N/A based on utility billing method"),"N/A move-in date after 3/1/2024"))</f>
        <v/>
      </c>
      <c r="L136" s="164" t="str">
        <f>IF(LEN(F136)=0,"",IF(F136&lt;DATE(2024,3,1),IF(J136="Paid by tenant to landlord/third party (RUBS)",INDEX('Calculation Chart - SCC'!$E$3:$E$23, MATCH(E136,'Calculation Chart - SCC'!$D$3:$D$23, 0)),"N/A based on utility billing method"),"N/A move-in date after 3/1/2024"))</f>
        <v/>
      </c>
      <c r="M136" s="165" t="str">
        <f>IF('2 - Unit Info'!U136 &lt;&gt;"", '2 - Unit Info'!U136, "")</f>
        <v/>
      </c>
      <c r="N136" s="164" t="str">
        <f>IF(LEN(F136)=0,"",IF(F136&lt;DATE(2024,3,1),IF(M136="Paid by tenant to landlord/third party (RUBS)", '5 - Utilities Total'!$D$30*'6 - Per Unit Calculation'!D136,"N/A based on utility billing method"),"N/A move-in date after 3/1/2024"))</f>
        <v/>
      </c>
      <c r="O136" s="182" t="str">
        <f>IF(LEN(F136)=0,"",IF(F136&lt;DATE(2024,3,1),IF(M136="Paid by tenant to landlord/third party (RUBS)",INDEX('Calculation Chart - SCC'!$H$3:$H$23, MATCH(E136,'Calculation Chart - SCC'!$G$3:$G$23, 0)),"N/A based on utility billing method"),"N/A move-in date after 3/1/2024"))</f>
        <v/>
      </c>
      <c r="Q136" s="184" t="str">
        <f t="shared" si="2"/>
        <v/>
      </c>
      <c r="R136" s="97" t="str">
        <f t="shared" si="3"/>
        <v/>
      </c>
    </row>
    <row r="137" spans="1:18" ht="15.75" x14ac:dyDescent="0.25">
      <c r="A137" s="159" t="str">
        <f>IF('2 - Unit Info'!A137&lt;&gt;"",'2 - Unit Info'!A137,"")</f>
        <v/>
      </c>
      <c r="B137" s="160" t="str">
        <f>IF('2 - Unit Info'!E137&lt;&gt;"",'2 - Unit Info'!E137,"")</f>
        <v/>
      </c>
      <c r="C137" s="160" t="str">
        <f>IF('2 - Unit Info'!K137&lt;&gt;"",'2 - Unit Info'!K137,"")</f>
        <v/>
      </c>
      <c r="D137" s="160" t="str">
        <f>IF('2 - Unit Info'!H137&lt;&gt;"",'2 - Unit Info'!H137,"")</f>
        <v/>
      </c>
      <c r="E137" s="161" t="str">
        <f>IF('2 - Unit Info'!J137&lt;&gt;"",'2 - Unit Info'!J137,"")</f>
        <v/>
      </c>
      <c r="F137" s="162" t="str">
        <f>IF('2 - Unit Info'!L137 &lt;&gt;"", '2 - Unit Info'!L137, "")</f>
        <v/>
      </c>
      <c r="G137" s="163" t="str">
        <f>IF('2 - Unit Info'!S137 &lt;&gt;"", '2 - Unit Info'!S137, "")</f>
        <v/>
      </c>
      <c r="H137" s="164" t="str">
        <f>IF(LEN(F137)=0,"",IF(F137&lt;DATE(2024,3,1),IF(G137="Paid by tenant to landlord/third party (RUBS)", '5 - Utilities Total'!$D$20*'6 - Per Unit Calculation'!D137,"N/A based on utility billing method"),"N/A move-in date after 3/1/2024"))</f>
        <v/>
      </c>
      <c r="I137" s="164" t="str">
        <f>IF(LEN(F137)=0,"",IF(F137&lt;DATE(2024,3,1),IF(G137="Paid by tenant to landlord/third party (RUBS)", INDEX('Calculation Chart - SCC'!$B$3:$B$23, MATCH(E137,'Calculation Chart - SCC'!$A$3:$A$23, 0)),"N/A based on utility billing method"),"N/A move-in date after 3/1/2024"))</f>
        <v/>
      </c>
      <c r="J137" s="165" t="str">
        <f>IF('2 - Unit Info'!T137 &lt;&gt;"", '2 - Unit Info'!T137, "")</f>
        <v/>
      </c>
      <c r="K137" s="164" t="str">
        <f>IF(LEN(F137)=0,"",IF(F137&lt;DATE(2024,3,1),IF(J137="Paid by tenant to landlord/third party (RUBS)", '5 - Utilities Total'!$D$25*'6 - Per Unit Calculation'!D137,"N/A based on utility billing method"),"N/A move-in date after 3/1/2024"))</f>
        <v/>
      </c>
      <c r="L137" s="164" t="str">
        <f>IF(LEN(F137)=0,"",IF(F137&lt;DATE(2024,3,1),IF(J137="Paid by tenant to landlord/third party (RUBS)",INDEX('Calculation Chart - SCC'!$E$3:$E$23, MATCH(E137,'Calculation Chart - SCC'!$D$3:$D$23, 0)),"N/A based on utility billing method"),"N/A move-in date after 3/1/2024"))</f>
        <v/>
      </c>
      <c r="M137" s="165" t="str">
        <f>IF('2 - Unit Info'!U137 &lt;&gt;"", '2 - Unit Info'!U137, "")</f>
        <v/>
      </c>
      <c r="N137" s="164" t="str">
        <f>IF(LEN(F137)=0,"",IF(F137&lt;DATE(2024,3,1),IF(M137="Paid by tenant to landlord/third party (RUBS)", '5 - Utilities Total'!$D$30*'6 - Per Unit Calculation'!D137,"N/A based on utility billing method"),"N/A move-in date after 3/1/2024"))</f>
        <v/>
      </c>
      <c r="O137" s="182" t="str">
        <f>IF(LEN(F137)=0,"",IF(F137&lt;DATE(2024,3,1),IF(M137="Paid by tenant to landlord/third party (RUBS)",INDEX('Calculation Chart - SCC'!$H$3:$H$23, MATCH(E137,'Calculation Chart - SCC'!$G$3:$G$23, 0)),"N/A based on utility billing method"),"N/A move-in date after 3/1/2024"))</f>
        <v/>
      </c>
      <c r="Q137" s="184" t="str">
        <f t="shared" si="2"/>
        <v/>
      </c>
      <c r="R137" s="97" t="str">
        <f t="shared" si="3"/>
        <v/>
      </c>
    </row>
    <row r="138" spans="1:18" ht="15.75" x14ac:dyDescent="0.25">
      <c r="A138" s="159" t="str">
        <f>IF('2 - Unit Info'!A138&lt;&gt;"",'2 - Unit Info'!A138,"")</f>
        <v/>
      </c>
      <c r="B138" s="160" t="str">
        <f>IF('2 - Unit Info'!E138&lt;&gt;"",'2 - Unit Info'!E138,"")</f>
        <v/>
      </c>
      <c r="C138" s="160" t="str">
        <f>IF('2 - Unit Info'!K138&lt;&gt;"",'2 - Unit Info'!K138,"")</f>
        <v/>
      </c>
      <c r="D138" s="160" t="str">
        <f>IF('2 - Unit Info'!H138&lt;&gt;"",'2 - Unit Info'!H138,"")</f>
        <v/>
      </c>
      <c r="E138" s="161" t="str">
        <f>IF('2 - Unit Info'!J138&lt;&gt;"",'2 - Unit Info'!J138,"")</f>
        <v/>
      </c>
      <c r="F138" s="162" t="str">
        <f>IF('2 - Unit Info'!L138 &lt;&gt;"", '2 - Unit Info'!L138, "")</f>
        <v/>
      </c>
      <c r="G138" s="163" t="str">
        <f>IF('2 - Unit Info'!S138 &lt;&gt;"", '2 - Unit Info'!S138, "")</f>
        <v/>
      </c>
      <c r="H138" s="164" t="str">
        <f>IF(LEN(F138)=0,"",IF(F138&lt;DATE(2024,3,1),IF(G138="Paid by tenant to landlord/third party (RUBS)", '5 - Utilities Total'!$D$20*'6 - Per Unit Calculation'!D138,"N/A based on utility billing method"),"N/A move-in date after 3/1/2024"))</f>
        <v/>
      </c>
      <c r="I138" s="164" t="str">
        <f>IF(LEN(F138)=0,"",IF(F138&lt;DATE(2024,3,1),IF(G138="Paid by tenant to landlord/third party (RUBS)", INDEX('Calculation Chart - SCC'!$B$3:$B$23, MATCH(E138,'Calculation Chart - SCC'!$A$3:$A$23, 0)),"N/A based on utility billing method"),"N/A move-in date after 3/1/2024"))</f>
        <v/>
      </c>
      <c r="J138" s="165" t="str">
        <f>IF('2 - Unit Info'!T138 &lt;&gt;"", '2 - Unit Info'!T138, "")</f>
        <v/>
      </c>
      <c r="K138" s="164" t="str">
        <f>IF(LEN(F138)=0,"",IF(F138&lt;DATE(2024,3,1),IF(J138="Paid by tenant to landlord/third party (RUBS)", '5 - Utilities Total'!$D$25*'6 - Per Unit Calculation'!D138,"N/A based on utility billing method"),"N/A move-in date after 3/1/2024"))</f>
        <v/>
      </c>
      <c r="L138" s="164" t="str">
        <f>IF(LEN(F138)=0,"",IF(F138&lt;DATE(2024,3,1),IF(J138="Paid by tenant to landlord/third party (RUBS)",INDEX('Calculation Chart - SCC'!$E$3:$E$23, MATCH(E138,'Calculation Chart - SCC'!$D$3:$D$23, 0)),"N/A based on utility billing method"),"N/A move-in date after 3/1/2024"))</f>
        <v/>
      </c>
      <c r="M138" s="165" t="str">
        <f>IF('2 - Unit Info'!U138 &lt;&gt;"", '2 - Unit Info'!U138, "")</f>
        <v/>
      </c>
      <c r="N138" s="164" t="str">
        <f>IF(LEN(F138)=0,"",IF(F138&lt;DATE(2024,3,1),IF(M138="Paid by tenant to landlord/third party (RUBS)", '5 - Utilities Total'!$D$30*'6 - Per Unit Calculation'!D138,"N/A based on utility billing method"),"N/A move-in date after 3/1/2024"))</f>
        <v/>
      </c>
      <c r="O138" s="182" t="str">
        <f>IF(LEN(F138)=0,"",IF(F138&lt;DATE(2024,3,1),IF(M138="Paid by tenant to landlord/third party (RUBS)",INDEX('Calculation Chart - SCC'!$H$3:$H$23, MATCH(E138,'Calculation Chart - SCC'!$G$3:$G$23, 0)),"N/A based on utility billing method"),"N/A move-in date after 3/1/2024"))</f>
        <v/>
      </c>
      <c r="Q138" s="184" t="str">
        <f t="shared" ref="Q138:Q201" si="4">IF(LEN(F138)=0,"",IF(F138&lt;DATE(2024,3,1),IF(SUM(H138,K138,N138)=0,"N/A based on utility billing method",SUM(H138,K138,N138)),"N/A move-in date after 3/1/2024"))</f>
        <v/>
      </c>
      <c r="R138" s="97" t="str">
        <f t="shared" ref="R138:R201" si="5">IF(LEN(F138)=0,"",IF(F138&lt;DATE(2024,3,1), IF(SUM(I138,L138,O138)=0, "N/A based on utility billing method", SUM(I138,L138,O138)), "N/A move-in date after 3/1/2024"))</f>
        <v/>
      </c>
    </row>
    <row r="139" spans="1:18" ht="15.75" x14ac:dyDescent="0.25">
      <c r="A139" s="159" t="str">
        <f>IF('2 - Unit Info'!A139&lt;&gt;"",'2 - Unit Info'!A139,"")</f>
        <v/>
      </c>
      <c r="B139" s="160" t="str">
        <f>IF('2 - Unit Info'!E139&lt;&gt;"",'2 - Unit Info'!E139,"")</f>
        <v/>
      </c>
      <c r="C139" s="160" t="str">
        <f>IF('2 - Unit Info'!K139&lt;&gt;"",'2 - Unit Info'!K139,"")</f>
        <v/>
      </c>
      <c r="D139" s="160" t="str">
        <f>IF('2 - Unit Info'!H139&lt;&gt;"",'2 - Unit Info'!H139,"")</f>
        <v/>
      </c>
      <c r="E139" s="161" t="str">
        <f>IF('2 - Unit Info'!J139&lt;&gt;"",'2 - Unit Info'!J139,"")</f>
        <v/>
      </c>
      <c r="F139" s="162" t="str">
        <f>IF('2 - Unit Info'!L139 &lt;&gt;"", '2 - Unit Info'!L139, "")</f>
        <v/>
      </c>
      <c r="G139" s="163" t="str">
        <f>IF('2 - Unit Info'!S139 &lt;&gt;"", '2 - Unit Info'!S139, "")</f>
        <v/>
      </c>
      <c r="H139" s="164" t="str">
        <f>IF(LEN(F139)=0,"",IF(F139&lt;DATE(2024,3,1),IF(G139="Paid by tenant to landlord/third party (RUBS)", '5 - Utilities Total'!$D$20*'6 - Per Unit Calculation'!D139,"N/A based on utility billing method"),"N/A move-in date after 3/1/2024"))</f>
        <v/>
      </c>
      <c r="I139" s="164" t="str">
        <f>IF(LEN(F139)=0,"",IF(F139&lt;DATE(2024,3,1),IF(G139="Paid by tenant to landlord/third party (RUBS)", INDEX('Calculation Chart - SCC'!$B$3:$B$23, MATCH(E139,'Calculation Chart - SCC'!$A$3:$A$23, 0)),"N/A based on utility billing method"),"N/A move-in date after 3/1/2024"))</f>
        <v/>
      </c>
      <c r="J139" s="165" t="str">
        <f>IF('2 - Unit Info'!T139 &lt;&gt;"", '2 - Unit Info'!T139, "")</f>
        <v/>
      </c>
      <c r="K139" s="164" t="str">
        <f>IF(LEN(F139)=0,"",IF(F139&lt;DATE(2024,3,1),IF(J139="Paid by tenant to landlord/third party (RUBS)", '5 - Utilities Total'!$D$25*'6 - Per Unit Calculation'!D139,"N/A based on utility billing method"),"N/A move-in date after 3/1/2024"))</f>
        <v/>
      </c>
      <c r="L139" s="164" t="str">
        <f>IF(LEN(F139)=0,"",IF(F139&lt;DATE(2024,3,1),IF(J139="Paid by tenant to landlord/third party (RUBS)",INDEX('Calculation Chart - SCC'!$E$3:$E$23, MATCH(E139,'Calculation Chart - SCC'!$D$3:$D$23, 0)),"N/A based on utility billing method"),"N/A move-in date after 3/1/2024"))</f>
        <v/>
      </c>
      <c r="M139" s="165" t="str">
        <f>IF('2 - Unit Info'!U139 &lt;&gt;"", '2 - Unit Info'!U139, "")</f>
        <v/>
      </c>
      <c r="N139" s="164" t="str">
        <f>IF(LEN(F139)=0,"",IF(F139&lt;DATE(2024,3,1),IF(M139="Paid by tenant to landlord/third party (RUBS)", '5 - Utilities Total'!$D$30*'6 - Per Unit Calculation'!D139,"N/A based on utility billing method"),"N/A move-in date after 3/1/2024"))</f>
        <v/>
      </c>
      <c r="O139" s="182" t="str">
        <f>IF(LEN(F139)=0,"",IF(F139&lt;DATE(2024,3,1),IF(M139="Paid by tenant to landlord/third party (RUBS)",INDEX('Calculation Chart - SCC'!$H$3:$H$23, MATCH(E139,'Calculation Chart - SCC'!$G$3:$G$23, 0)),"N/A based on utility billing method"),"N/A move-in date after 3/1/2024"))</f>
        <v/>
      </c>
      <c r="Q139" s="184" t="str">
        <f t="shared" si="4"/>
        <v/>
      </c>
      <c r="R139" s="97" t="str">
        <f t="shared" si="5"/>
        <v/>
      </c>
    </row>
    <row r="140" spans="1:18" ht="15.75" x14ac:dyDescent="0.25">
      <c r="A140" s="159" t="str">
        <f>IF('2 - Unit Info'!A140&lt;&gt;"",'2 - Unit Info'!A140,"")</f>
        <v/>
      </c>
      <c r="B140" s="160" t="str">
        <f>IF('2 - Unit Info'!E140&lt;&gt;"",'2 - Unit Info'!E140,"")</f>
        <v/>
      </c>
      <c r="C140" s="160" t="str">
        <f>IF('2 - Unit Info'!K140&lt;&gt;"",'2 - Unit Info'!K140,"")</f>
        <v/>
      </c>
      <c r="D140" s="160" t="str">
        <f>IF('2 - Unit Info'!H140&lt;&gt;"",'2 - Unit Info'!H140,"")</f>
        <v/>
      </c>
      <c r="E140" s="161" t="str">
        <f>IF('2 - Unit Info'!J140&lt;&gt;"",'2 - Unit Info'!J140,"")</f>
        <v/>
      </c>
      <c r="F140" s="162" t="str">
        <f>IF('2 - Unit Info'!L140 &lt;&gt;"", '2 - Unit Info'!L140, "")</f>
        <v/>
      </c>
      <c r="G140" s="163" t="str">
        <f>IF('2 - Unit Info'!S140 &lt;&gt;"", '2 - Unit Info'!S140, "")</f>
        <v/>
      </c>
      <c r="H140" s="164" t="str">
        <f>IF(LEN(F140)=0,"",IF(F140&lt;DATE(2024,3,1),IF(G140="Paid by tenant to landlord/third party (RUBS)", '5 - Utilities Total'!$D$20*'6 - Per Unit Calculation'!D140,"N/A based on utility billing method"),"N/A move-in date after 3/1/2024"))</f>
        <v/>
      </c>
      <c r="I140" s="164" t="str">
        <f>IF(LEN(F140)=0,"",IF(F140&lt;DATE(2024,3,1),IF(G140="Paid by tenant to landlord/third party (RUBS)", INDEX('Calculation Chart - SCC'!$B$3:$B$23, MATCH(E140,'Calculation Chart - SCC'!$A$3:$A$23, 0)),"N/A based on utility billing method"),"N/A move-in date after 3/1/2024"))</f>
        <v/>
      </c>
      <c r="J140" s="165" t="str">
        <f>IF('2 - Unit Info'!T140 &lt;&gt;"", '2 - Unit Info'!T140, "")</f>
        <v/>
      </c>
      <c r="K140" s="164" t="str">
        <f>IF(LEN(F140)=0,"",IF(F140&lt;DATE(2024,3,1),IF(J140="Paid by tenant to landlord/third party (RUBS)", '5 - Utilities Total'!$D$25*'6 - Per Unit Calculation'!D140,"N/A based on utility billing method"),"N/A move-in date after 3/1/2024"))</f>
        <v/>
      </c>
      <c r="L140" s="164" t="str">
        <f>IF(LEN(F140)=0,"",IF(F140&lt;DATE(2024,3,1),IF(J140="Paid by tenant to landlord/third party (RUBS)",INDEX('Calculation Chart - SCC'!$E$3:$E$23, MATCH(E140,'Calculation Chart - SCC'!$D$3:$D$23, 0)),"N/A based on utility billing method"),"N/A move-in date after 3/1/2024"))</f>
        <v/>
      </c>
      <c r="M140" s="165" t="str">
        <f>IF('2 - Unit Info'!U140 &lt;&gt;"", '2 - Unit Info'!U140, "")</f>
        <v/>
      </c>
      <c r="N140" s="164" t="str">
        <f>IF(LEN(F140)=0,"",IF(F140&lt;DATE(2024,3,1),IF(M140="Paid by tenant to landlord/third party (RUBS)", '5 - Utilities Total'!$D$30*'6 - Per Unit Calculation'!D140,"N/A based on utility billing method"),"N/A move-in date after 3/1/2024"))</f>
        <v/>
      </c>
      <c r="O140" s="182" t="str">
        <f>IF(LEN(F140)=0,"",IF(F140&lt;DATE(2024,3,1),IF(M140="Paid by tenant to landlord/third party (RUBS)",INDEX('Calculation Chart - SCC'!$H$3:$H$23, MATCH(E140,'Calculation Chart - SCC'!$G$3:$G$23, 0)),"N/A based on utility billing method"),"N/A move-in date after 3/1/2024"))</f>
        <v/>
      </c>
      <c r="Q140" s="184" t="str">
        <f t="shared" si="4"/>
        <v/>
      </c>
      <c r="R140" s="97" t="str">
        <f t="shared" si="5"/>
        <v/>
      </c>
    </row>
    <row r="141" spans="1:18" ht="15.75" x14ac:dyDescent="0.25">
      <c r="A141" s="159" t="str">
        <f>IF('2 - Unit Info'!A141&lt;&gt;"",'2 - Unit Info'!A141,"")</f>
        <v/>
      </c>
      <c r="B141" s="160" t="str">
        <f>IF('2 - Unit Info'!E141&lt;&gt;"",'2 - Unit Info'!E141,"")</f>
        <v/>
      </c>
      <c r="C141" s="160" t="str">
        <f>IF('2 - Unit Info'!K141&lt;&gt;"",'2 - Unit Info'!K141,"")</f>
        <v/>
      </c>
      <c r="D141" s="160" t="str">
        <f>IF('2 - Unit Info'!H141&lt;&gt;"",'2 - Unit Info'!H141,"")</f>
        <v/>
      </c>
      <c r="E141" s="161" t="str">
        <f>IF('2 - Unit Info'!J141&lt;&gt;"",'2 - Unit Info'!J141,"")</f>
        <v/>
      </c>
      <c r="F141" s="162" t="str">
        <f>IF('2 - Unit Info'!L141 &lt;&gt;"", '2 - Unit Info'!L141, "")</f>
        <v/>
      </c>
      <c r="G141" s="163" t="str">
        <f>IF('2 - Unit Info'!S141 &lt;&gt;"", '2 - Unit Info'!S141, "")</f>
        <v/>
      </c>
      <c r="H141" s="164" t="str">
        <f>IF(LEN(F141)=0,"",IF(F141&lt;DATE(2024,3,1),IF(G141="Paid by tenant to landlord/third party (RUBS)", '5 - Utilities Total'!$D$20*'6 - Per Unit Calculation'!D141,"N/A based on utility billing method"),"N/A move-in date after 3/1/2024"))</f>
        <v/>
      </c>
      <c r="I141" s="164" t="str">
        <f>IF(LEN(F141)=0,"",IF(F141&lt;DATE(2024,3,1),IF(G141="Paid by tenant to landlord/third party (RUBS)", INDEX('Calculation Chart - SCC'!$B$3:$B$23, MATCH(E141,'Calculation Chart - SCC'!$A$3:$A$23, 0)),"N/A based on utility billing method"),"N/A move-in date after 3/1/2024"))</f>
        <v/>
      </c>
      <c r="J141" s="165" t="str">
        <f>IF('2 - Unit Info'!T141 &lt;&gt;"", '2 - Unit Info'!T141, "")</f>
        <v/>
      </c>
      <c r="K141" s="164" t="str">
        <f>IF(LEN(F141)=0,"",IF(F141&lt;DATE(2024,3,1),IF(J141="Paid by tenant to landlord/third party (RUBS)", '5 - Utilities Total'!$D$25*'6 - Per Unit Calculation'!D141,"N/A based on utility billing method"),"N/A move-in date after 3/1/2024"))</f>
        <v/>
      </c>
      <c r="L141" s="164" t="str">
        <f>IF(LEN(F141)=0,"",IF(F141&lt;DATE(2024,3,1),IF(J141="Paid by tenant to landlord/third party (RUBS)",INDEX('Calculation Chart - SCC'!$E$3:$E$23, MATCH(E141,'Calculation Chart - SCC'!$D$3:$D$23, 0)),"N/A based on utility billing method"),"N/A move-in date after 3/1/2024"))</f>
        <v/>
      </c>
      <c r="M141" s="165" t="str">
        <f>IF('2 - Unit Info'!U141 &lt;&gt;"", '2 - Unit Info'!U141, "")</f>
        <v/>
      </c>
      <c r="N141" s="164" t="str">
        <f>IF(LEN(F141)=0,"",IF(F141&lt;DATE(2024,3,1),IF(M141="Paid by tenant to landlord/third party (RUBS)", '5 - Utilities Total'!$D$30*'6 - Per Unit Calculation'!D141,"N/A based on utility billing method"),"N/A move-in date after 3/1/2024"))</f>
        <v/>
      </c>
      <c r="O141" s="182" t="str">
        <f>IF(LEN(F141)=0,"",IF(F141&lt;DATE(2024,3,1),IF(M141="Paid by tenant to landlord/third party (RUBS)",INDEX('Calculation Chart - SCC'!$H$3:$H$23, MATCH(E141,'Calculation Chart - SCC'!$G$3:$G$23, 0)),"N/A based on utility billing method"),"N/A move-in date after 3/1/2024"))</f>
        <v/>
      </c>
      <c r="Q141" s="184" t="str">
        <f t="shared" si="4"/>
        <v/>
      </c>
      <c r="R141" s="97" t="str">
        <f t="shared" si="5"/>
        <v/>
      </c>
    </row>
    <row r="142" spans="1:18" ht="15.75" x14ac:dyDescent="0.25">
      <c r="A142" s="159" t="str">
        <f>IF('2 - Unit Info'!A142&lt;&gt;"",'2 - Unit Info'!A142,"")</f>
        <v/>
      </c>
      <c r="B142" s="160" t="str">
        <f>IF('2 - Unit Info'!E142&lt;&gt;"",'2 - Unit Info'!E142,"")</f>
        <v/>
      </c>
      <c r="C142" s="160" t="str">
        <f>IF('2 - Unit Info'!K142&lt;&gt;"",'2 - Unit Info'!K142,"")</f>
        <v/>
      </c>
      <c r="D142" s="160" t="str">
        <f>IF('2 - Unit Info'!H142&lt;&gt;"",'2 - Unit Info'!H142,"")</f>
        <v/>
      </c>
      <c r="E142" s="161" t="str">
        <f>IF('2 - Unit Info'!J142&lt;&gt;"",'2 - Unit Info'!J142,"")</f>
        <v/>
      </c>
      <c r="F142" s="162" t="str">
        <f>IF('2 - Unit Info'!L142 &lt;&gt;"", '2 - Unit Info'!L142, "")</f>
        <v/>
      </c>
      <c r="G142" s="163" t="str">
        <f>IF('2 - Unit Info'!S142 &lt;&gt;"", '2 - Unit Info'!S142, "")</f>
        <v/>
      </c>
      <c r="H142" s="164" t="str">
        <f>IF(LEN(F142)=0,"",IF(F142&lt;DATE(2024,3,1),IF(G142="Paid by tenant to landlord/third party (RUBS)", '5 - Utilities Total'!$D$20*'6 - Per Unit Calculation'!D142,"N/A based on utility billing method"),"N/A move-in date after 3/1/2024"))</f>
        <v/>
      </c>
      <c r="I142" s="164" t="str">
        <f>IF(LEN(F142)=0,"",IF(F142&lt;DATE(2024,3,1),IF(G142="Paid by tenant to landlord/third party (RUBS)", INDEX('Calculation Chart - SCC'!$B$3:$B$23, MATCH(E142,'Calculation Chart - SCC'!$A$3:$A$23, 0)),"N/A based on utility billing method"),"N/A move-in date after 3/1/2024"))</f>
        <v/>
      </c>
      <c r="J142" s="165" t="str">
        <f>IF('2 - Unit Info'!T142 &lt;&gt;"", '2 - Unit Info'!T142, "")</f>
        <v/>
      </c>
      <c r="K142" s="164" t="str">
        <f>IF(LEN(F142)=0,"",IF(F142&lt;DATE(2024,3,1),IF(J142="Paid by tenant to landlord/third party (RUBS)", '5 - Utilities Total'!$D$25*'6 - Per Unit Calculation'!D142,"N/A based on utility billing method"),"N/A move-in date after 3/1/2024"))</f>
        <v/>
      </c>
      <c r="L142" s="164" t="str">
        <f>IF(LEN(F142)=0,"",IF(F142&lt;DATE(2024,3,1),IF(J142="Paid by tenant to landlord/third party (RUBS)",INDEX('Calculation Chart - SCC'!$E$3:$E$23, MATCH(E142,'Calculation Chart - SCC'!$D$3:$D$23, 0)),"N/A based on utility billing method"),"N/A move-in date after 3/1/2024"))</f>
        <v/>
      </c>
      <c r="M142" s="165" t="str">
        <f>IF('2 - Unit Info'!U142 &lt;&gt;"", '2 - Unit Info'!U142, "")</f>
        <v/>
      </c>
      <c r="N142" s="164" t="str">
        <f>IF(LEN(F142)=0,"",IF(F142&lt;DATE(2024,3,1),IF(M142="Paid by tenant to landlord/third party (RUBS)", '5 - Utilities Total'!$D$30*'6 - Per Unit Calculation'!D142,"N/A based on utility billing method"),"N/A move-in date after 3/1/2024"))</f>
        <v/>
      </c>
      <c r="O142" s="182" t="str">
        <f>IF(LEN(F142)=0,"",IF(F142&lt;DATE(2024,3,1),IF(M142="Paid by tenant to landlord/third party (RUBS)",INDEX('Calculation Chart - SCC'!$H$3:$H$23, MATCH(E142,'Calculation Chart - SCC'!$G$3:$G$23, 0)),"N/A based on utility billing method"),"N/A move-in date after 3/1/2024"))</f>
        <v/>
      </c>
      <c r="Q142" s="184" t="str">
        <f t="shared" si="4"/>
        <v/>
      </c>
      <c r="R142" s="97" t="str">
        <f t="shared" si="5"/>
        <v/>
      </c>
    </row>
    <row r="143" spans="1:18" ht="15.75" x14ac:dyDescent="0.25">
      <c r="A143" s="159" t="str">
        <f>IF('2 - Unit Info'!A143&lt;&gt;"",'2 - Unit Info'!A143,"")</f>
        <v/>
      </c>
      <c r="B143" s="160" t="str">
        <f>IF('2 - Unit Info'!E143&lt;&gt;"",'2 - Unit Info'!E143,"")</f>
        <v/>
      </c>
      <c r="C143" s="160" t="str">
        <f>IF('2 - Unit Info'!K143&lt;&gt;"",'2 - Unit Info'!K143,"")</f>
        <v/>
      </c>
      <c r="D143" s="160" t="str">
        <f>IF('2 - Unit Info'!H143&lt;&gt;"",'2 - Unit Info'!H143,"")</f>
        <v/>
      </c>
      <c r="E143" s="161" t="str">
        <f>IF('2 - Unit Info'!J143&lt;&gt;"",'2 - Unit Info'!J143,"")</f>
        <v/>
      </c>
      <c r="F143" s="162" t="str">
        <f>IF('2 - Unit Info'!L143 &lt;&gt;"", '2 - Unit Info'!L143, "")</f>
        <v/>
      </c>
      <c r="G143" s="163" t="str">
        <f>IF('2 - Unit Info'!S143 &lt;&gt;"", '2 - Unit Info'!S143, "")</f>
        <v/>
      </c>
      <c r="H143" s="164" t="str">
        <f>IF(LEN(F143)=0,"",IF(F143&lt;DATE(2024,3,1),IF(G143="Paid by tenant to landlord/third party (RUBS)", '5 - Utilities Total'!$D$20*'6 - Per Unit Calculation'!D143,"N/A based on utility billing method"),"N/A move-in date after 3/1/2024"))</f>
        <v/>
      </c>
      <c r="I143" s="164" t="str">
        <f>IF(LEN(F143)=0,"",IF(F143&lt;DATE(2024,3,1),IF(G143="Paid by tenant to landlord/third party (RUBS)", INDEX('Calculation Chart - SCC'!$B$3:$B$23, MATCH(E143,'Calculation Chart - SCC'!$A$3:$A$23, 0)),"N/A based on utility billing method"),"N/A move-in date after 3/1/2024"))</f>
        <v/>
      </c>
      <c r="J143" s="165" t="str">
        <f>IF('2 - Unit Info'!T143 &lt;&gt;"", '2 - Unit Info'!T143, "")</f>
        <v/>
      </c>
      <c r="K143" s="164" t="str">
        <f>IF(LEN(F143)=0,"",IF(F143&lt;DATE(2024,3,1),IF(J143="Paid by tenant to landlord/third party (RUBS)", '5 - Utilities Total'!$D$25*'6 - Per Unit Calculation'!D143,"N/A based on utility billing method"),"N/A move-in date after 3/1/2024"))</f>
        <v/>
      </c>
      <c r="L143" s="164" t="str">
        <f>IF(LEN(F143)=0,"",IF(F143&lt;DATE(2024,3,1),IF(J143="Paid by tenant to landlord/third party (RUBS)",INDEX('Calculation Chart - SCC'!$E$3:$E$23, MATCH(E143,'Calculation Chart - SCC'!$D$3:$D$23, 0)),"N/A based on utility billing method"),"N/A move-in date after 3/1/2024"))</f>
        <v/>
      </c>
      <c r="M143" s="165" t="str">
        <f>IF('2 - Unit Info'!U143 &lt;&gt;"", '2 - Unit Info'!U143, "")</f>
        <v/>
      </c>
      <c r="N143" s="164" t="str">
        <f>IF(LEN(F143)=0,"",IF(F143&lt;DATE(2024,3,1),IF(M143="Paid by tenant to landlord/third party (RUBS)", '5 - Utilities Total'!$D$30*'6 - Per Unit Calculation'!D143,"N/A based on utility billing method"),"N/A move-in date after 3/1/2024"))</f>
        <v/>
      </c>
      <c r="O143" s="182" t="str">
        <f>IF(LEN(F143)=0,"",IF(F143&lt;DATE(2024,3,1),IF(M143="Paid by tenant to landlord/third party (RUBS)",INDEX('Calculation Chart - SCC'!$H$3:$H$23, MATCH(E143,'Calculation Chart - SCC'!$G$3:$G$23, 0)),"N/A based on utility billing method"),"N/A move-in date after 3/1/2024"))</f>
        <v/>
      </c>
      <c r="Q143" s="184" t="str">
        <f t="shared" si="4"/>
        <v/>
      </c>
      <c r="R143" s="97" t="str">
        <f t="shared" si="5"/>
        <v/>
      </c>
    </row>
    <row r="144" spans="1:18" ht="15.75" x14ac:dyDescent="0.25">
      <c r="A144" s="159" t="str">
        <f>IF('2 - Unit Info'!A144&lt;&gt;"",'2 - Unit Info'!A144,"")</f>
        <v/>
      </c>
      <c r="B144" s="160" t="str">
        <f>IF('2 - Unit Info'!E144&lt;&gt;"",'2 - Unit Info'!E144,"")</f>
        <v/>
      </c>
      <c r="C144" s="160" t="str">
        <f>IF('2 - Unit Info'!K144&lt;&gt;"",'2 - Unit Info'!K144,"")</f>
        <v/>
      </c>
      <c r="D144" s="160" t="str">
        <f>IF('2 - Unit Info'!H144&lt;&gt;"",'2 - Unit Info'!H144,"")</f>
        <v/>
      </c>
      <c r="E144" s="161" t="str">
        <f>IF('2 - Unit Info'!J144&lt;&gt;"",'2 - Unit Info'!J144,"")</f>
        <v/>
      </c>
      <c r="F144" s="162" t="str">
        <f>IF('2 - Unit Info'!L144 &lt;&gt;"", '2 - Unit Info'!L144, "")</f>
        <v/>
      </c>
      <c r="G144" s="163" t="str">
        <f>IF('2 - Unit Info'!S144 &lt;&gt;"", '2 - Unit Info'!S144, "")</f>
        <v/>
      </c>
      <c r="H144" s="164" t="str">
        <f>IF(LEN(F144)=0,"",IF(F144&lt;DATE(2024,3,1),IF(G144="Paid by tenant to landlord/third party (RUBS)", '5 - Utilities Total'!$D$20*'6 - Per Unit Calculation'!D144,"N/A based on utility billing method"),"N/A move-in date after 3/1/2024"))</f>
        <v/>
      </c>
      <c r="I144" s="164" t="str">
        <f>IF(LEN(F144)=0,"",IF(F144&lt;DATE(2024,3,1),IF(G144="Paid by tenant to landlord/third party (RUBS)", INDEX('Calculation Chart - SCC'!$B$3:$B$23, MATCH(E144,'Calculation Chart - SCC'!$A$3:$A$23, 0)),"N/A based on utility billing method"),"N/A move-in date after 3/1/2024"))</f>
        <v/>
      </c>
      <c r="J144" s="165" t="str">
        <f>IF('2 - Unit Info'!T144 &lt;&gt;"", '2 - Unit Info'!T144, "")</f>
        <v/>
      </c>
      <c r="K144" s="164" t="str">
        <f>IF(LEN(F144)=0,"",IF(F144&lt;DATE(2024,3,1),IF(J144="Paid by tenant to landlord/third party (RUBS)", '5 - Utilities Total'!$D$25*'6 - Per Unit Calculation'!D144,"N/A based on utility billing method"),"N/A move-in date after 3/1/2024"))</f>
        <v/>
      </c>
      <c r="L144" s="164" t="str">
        <f>IF(LEN(F144)=0,"",IF(F144&lt;DATE(2024,3,1),IF(J144="Paid by tenant to landlord/third party (RUBS)",INDEX('Calculation Chart - SCC'!$E$3:$E$23, MATCH(E144,'Calculation Chart - SCC'!$D$3:$D$23, 0)),"N/A based on utility billing method"),"N/A move-in date after 3/1/2024"))</f>
        <v/>
      </c>
      <c r="M144" s="165" t="str">
        <f>IF('2 - Unit Info'!U144 &lt;&gt;"", '2 - Unit Info'!U144, "")</f>
        <v/>
      </c>
      <c r="N144" s="164" t="str">
        <f>IF(LEN(F144)=0,"",IF(F144&lt;DATE(2024,3,1),IF(M144="Paid by tenant to landlord/third party (RUBS)", '5 - Utilities Total'!$D$30*'6 - Per Unit Calculation'!D144,"N/A based on utility billing method"),"N/A move-in date after 3/1/2024"))</f>
        <v/>
      </c>
      <c r="O144" s="182" t="str">
        <f>IF(LEN(F144)=0,"",IF(F144&lt;DATE(2024,3,1),IF(M144="Paid by tenant to landlord/third party (RUBS)",INDEX('Calculation Chart - SCC'!$H$3:$H$23, MATCH(E144,'Calculation Chart - SCC'!$G$3:$G$23, 0)),"N/A based on utility billing method"),"N/A move-in date after 3/1/2024"))</f>
        <v/>
      </c>
      <c r="Q144" s="184" t="str">
        <f t="shared" si="4"/>
        <v/>
      </c>
      <c r="R144" s="97" t="str">
        <f t="shared" si="5"/>
        <v/>
      </c>
    </row>
    <row r="145" spans="1:18" ht="15.75" x14ac:dyDescent="0.25">
      <c r="A145" s="159" t="str">
        <f>IF('2 - Unit Info'!A145&lt;&gt;"",'2 - Unit Info'!A145,"")</f>
        <v/>
      </c>
      <c r="B145" s="160" t="str">
        <f>IF('2 - Unit Info'!E145&lt;&gt;"",'2 - Unit Info'!E145,"")</f>
        <v/>
      </c>
      <c r="C145" s="160" t="str">
        <f>IF('2 - Unit Info'!K145&lt;&gt;"",'2 - Unit Info'!K145,"")</f>
        <v/>
      </c>
      <c r="D145" s="160" t="str">
        <f>IF('2 - Unit Info'!H145&lt;&gt;"",'2 - Unit Info'!H145,"")</f>
        <v/>
      </c>
      <c r="E145" s="161" t="str">
        <f>IF('2 - Unit Info'!J145&lt;&gt;"",'2 - Unit Info'!J145,"")</f>
        <v/>
      </c>
      <c r="F145" s="162" t="str">
        <f>IF('2 - Unit Info'!L145 &lt;&gt;"", '2 - Unit Info'!L145, "")</f>
        <v/>
      </c>
      <c r="G145" s="163" t="str">
        <f>IF('2 - Unit Info'!S145 &lt;&gt;"", '2 - Unit Info'!S145, "")</f>
        <v/>
      </c>
      <c r="H145" s="164" t="str">
        <f>IF(LEN(F145)=0,"",IF(F145&lt;DATE(2024,3,1),IF(G145="Paid by tenant to landlord/third party (RUBS)", '5 - Utilities Total'!$D$20*'6 - Per Unit Calculation'!D145,"N/A based on utility billing method"),"N/A move-in date after 3/1/2024"))</f>
        <v/>
      </c>
      <c r="I145" s="164" t="str">
        <f>IF(LEN(F145)=0,"",IF(F145&lt;DATE(2024,3,1),IF(G145="Paid by tenant to landlord/third party (RUBS)", INDEX('Calculation Chart - SCC'!$B$3:$B$23, MATCH(E145,'Calculation Chart - SCC'!$A$3:$A$23, 0)),"N/A based on utility billing method"),"N/A move-in date after 3/1/2024"))</f>
        <v/>
      </c>
      <c r="J145" s="165" t="str">
        <f>IF('2 - Unit Info'!T145 &lt;&gt;"", '2 - Unit Info'!T145, "")</f>
        <v/>
      </c>
      <c r="K145" s="164" t="str">
        <f>IF(LEN(F145)=0,"",IF(F145&lt;DATE(2024,3,1),IF(J145="Paid by tenant to landlord/third party (RUBS)", '5 - Utilities Total'!$D$25*'6 - Per Unit Calculation'!D145,"N/A based on utility billing method"),"N/A move-in date after 3/1/2024"))</f>
        <v/>
      </c>
      <c r="L145" s="164" t="str">
        <f>IF(LEN(F145)=0,"",IF(F145&lt;DATE(2024,3,1),IF(J145="Paid by tenant to landlord/third party (RUBS)",INDEX('Calculation Chart - SCC'!$E$3:$E$23, MATCH(E145,'Calculation Chart - SCC'!$D$3:$D$23, 0)),"N/A based on utility billing method"),"N/A move-in date after 3/1/2024"))</f>
        <v/>
      </c>
      <c r="M145" s="165" t="str">
        <f>IF('2 - Unit Info'!U145 &lt;&gt;"", '2 - Unit Info'!U145, "")</f>
        <v/>
      </c>
      <c r="N145" s="164" t="str">
        <f>IF(LEN(F145)=0,"",IF(F145&lt;DATE(2024,3,1),IF(M145="Paid by tenant to landlord/third party (RUBS)", '5 - Utilities Total'!$D$30*'6 - Per Unit Calculation'!D145,"N/A based on utility billing method"),"N/A move-in date after 3/1/2024"))</f>
        <v/>
      </c>
      <c r="O145" s="182" t="str">
        <f>IF(LEN(F145)=0,"",IF(F145&lt;DATE(2024,3,1),IF(M145="Paid by tenant to landlord/third party (RUBS)",INDEX('Calculation Chart - SCC'!$H$3:$H$23, MATCH(E145,'Calculation Chart - SCC'!$G$3:$G$23, 0)),"N/A based on utility billing method"),"N/A move-in date after 3/1/2024"))</f>
        <v/>
      </c>
      <c r="Q145" s="184" t="str">
        <f t="shared" si="4"/>
        <v/>
      </c>
      <c r="R145" s="97" t="str">
        <f t="shared" si="5"/>
        <v/>
      </c>
    </row>
    <row r="146" spans="1:18" ht="15.75" x14ac:dyDescent="0.25">
      <c r="A146" s="159" t="str">
        <f>IF('2 - Unit Info'!A146&lt;&gt;"",'2 - Unit Info'!A146,"")</f>
        <v/>
      </c>
      <c r="B146" s="160" t="str">
        <f>IF('2 - Unit Info'!E146&lt;&gt;"",'2 - Unit Info'!E146,"")</f>
        <v/>
      </c>
      <c r="C146" s="160" t="str">
        <f>IF('2 - Unit Info'!K146&lt;&gt;"",'2 - Unit Info'!K146,"")</f>
        <v/>
      </c>
      <c r="D146" s="160" t="str">
        <f>IF('2 - Unit Info'!H146&lt;&gt;"",'2 - Unit Info'!H146,"")</f>
        <v/>
      </c>
      <c r="E146" s="161" t="str">
        <f>IF('2 - Unit Info'!J146&lt;&gt;"",'2 - Unit Info'!J146,"")</f>
        <v/>
      </c>
      <c r="F146" s="162" t="str">
        <f>IF('2 - Unit Info'!L146 &lt;&gt;"", '2 - Unit Info'!L146, "")</f>
        <v/>
      </c>
      <c r="G146" s="163" t="str">
        <f>IF('2 - Unit Info'!S146 &lt;&gt;"", '2 - Unit Info'!S146, "")</f>
        <v/>
      </c>
      <c r="H146" s="164" t="str">
        <f>IF(LEN(F146)=0,"",IF(F146&lt;DATE(2024,3,1),IF(G146="Paid by tenant to landlord/third party (RUBS)", '5 - Utilities Total'!$D$20*'6 - Per Unit Calculation'!D146,"N/A based on utility billing method"),"N/A move-in date after 3/1/2024"))</f>
        <v/>
      </c>
      <c r="I146" s="164" t="str">
        <f>IF(LEN(F146)=0,"",IF(F146&lt;DATE(2024,3,1),IF(G146="Paid by tenant to landlord/third party (RUBS)", INDEX('Calculation Chart - SCC'!$B$3:$B$23, MATCH(E146,'Calculation Chart - SCC'!$A$3:$A$23, 0)),"N/A based on utility billing method"),"N/A move-in date after 3/1/2024"))</f>
        <v/>
      </c>
      <c r="J146" s="165" t="str">
        <f>IF('2 - Unit Info'!T146 &lt;&gt;"", '2 - Unit Info'!T146, "")</f>
        <v/>
      </c>
      <c r="K146" s="164" t="str">
        <f>IF(LEN(F146)=0,"",IF(F146&lt;DATE(2024,3,1),IF(J146="Paid by tenant to landlord/third party (RUBS)", '5 - Utilities Total'!$D$25*'6 - Per Unit Calculation'!D146,"N/A based on utility billing method"),"N/A move-in date after 3/1/2024"))</f>
        <v/>
      </c>
      <c r="L146" s="164" t="str">
        <f>IF(LEN(F146)=0,"",IF(F146&lt;DATE(2024,3,1),IF(J146="Paid by tenant to landlord/third party (RUBS)",INDEX('Calculation Chart - SCC'!$E$3:$E$23, MATCH(E146,'Calculation Chart - SCC'!$D$3:$D$23, 0)),"N/A based on utility billing method"),"N/A move-in date after 3/1/2024"))</f>
        <v/>
      </c>
      <c r="M146" s="165" t="str">
        <f>IF('2 - Unit Info'!U146 &lt;&gt;"", '2 - Unit Info'!U146, "")</f>
        <v/>
      </c>
      <c r="N146" s="164" t="str">
        <f>IF(LEN(F146)=0,"",IF(F146&lt;DATE(2024,3,1),IF(M146="Paid by tenant to landlord/third party (RUBS)", '5 - Utilities Total'!$D$30*'6 - Per Unit Calculation'!D146,"N/A based on utility billing method"),"N/A move-in date after 3/1/2024"))</f>
        <v/>
      </c>
      <c r="O146" s="182" t="str">
        <f>IF(LEN(F146)=0,"",IF(F146&lt;DATE(2024,3,1),IF(M146="Paid by tenant to landlord/third party (RUBS)",INDEX('Calculation Chart - SCC'!$H$3:$H$23, MATCH(E146,'Calculation Chart - SCC'!$G$3:$G$23, 0)),"N/A based on utility billing method"),"N/A move-in date after 3/1/2024"))</f>
        <v/>
      </c>
      <c r="Q146" s="184" t="str">
        <f t="shared" si="4"/>
        <v/>
      </c>
      <c r="R146" s="97" t="str">
        <f t="shared" si="5"/>
        <v/>
      </c>
    </row>
    <row r="147" spans="1:18" ht="15.75" x14ac:dyDescent="0.25">
      <c r="A147" s="159" t="str">
        <f>IF('2 - Unit Info'!A147&lt;&gt;"",'2 - Unit Info'!A147,"")</f>
        <v/>
      </c>
      <c r="B147" s="160" t="str">
        <f>IF('2 - Unit Info'!E147&lt;&gt;"",'2 - Unit Info'!E147,"")</f>
        <v/>
      </c>
      <c r="C147" s="160" t="str">
        <f>IF('2 - Unit Info'!K147&lt;&gt;"",'2 - Unit Info'!K147,"")</f>
        <v/>
      </c>
      <c r="D147" s="160" t="str">
        <f>IF('2 - Unit Info'!H147&lt;&gt;"",'2 - Unit Info'!H147,"")</f>
        <v/>
      </c>
      <c r="E147" s="161" t="str">
        <f>IF('2 - Unit Info'!J147&lt;&gt;"",'2 - Unit Info'!J147,"")</f>
        <v/>
      </c>
      <c r="F147" s="162" t="str">
        <f>IF('2 - Unit Info'!L147 &lt;&gt;"", '2 - Unit Info'!L147, "")</f>
        <v/>
      </c>
      <c r="G147" s="163" t="str">
        <f>IF('2 - Unit Info'!S147 &lt;&gt;"", '2 - Unit Info'!S147, "")</f>
        <v/>
      </c>
      <c r="H147" s="164" t="str">
        <f>IF(LEN(F147)=0,"",IF(F147&lt;DATE(2024,3,1),IF(G147="Paid by tenant to landlord/third party (RUBS)", '5 - Utilities Total'!$D$20*'6 - Per Unit Calculation'!D147,"N/A based on utility billing method"),"N/A move-in date after 3/1/2024"))</f>
        <v/>
      </c>
      <c r="I147" s="164" t="str">
        <f>IF(LEN(F147)=0,"",IF(F147&lt;DATE(2024,3,1),IF(G147="Paid by tenant to landlord/third party (RUBS)", INDEX('Calculation Chart - SCC'!$B$3:$B$23, MATCH(E147,'Calculation Chart - SCC'!$A$3:$A$23, 0)),"N/A based on utility billing method"),"N/A move-in date after 3/1/2024"))</f>
        <v/>
      </c>
      <c r="J147" s="165" t="str">
        <f>IF('2 - Unit Info'!T147 &lt;&gt;"", '2 - Unit Info'!T147, "")</f>
        <v/>
      </c>
      <c r="K147" s="164" t="str">
        <f>IF(LEN(F147)=0,"",IF(F147&lt;DATE(2024,3,1),IF(J147="Paid by tenant to landlord/third party (RUBS)", '5 - Utilities Total'!$D$25*'6 - Per Unit Calculation'!D147,"N/A based on utility billing method"),"N/A move-in date after 3/1/2024"))</f>
        <v/>
      </c>
      <c r="L147" s="164" t="str">
        <f>IF(LEN(F147)=0,"",IF(F147&lt;DATE(2024,3,1),IF(J147="Paid by tenant to landlord/third party (RUBS)",INDEX('Calculation Chart - SCC'!$E$3:$E$23, MATCH(E147,'Calculation Chart - SCC'!$D$3:$D$23, 0)),"N/A based on utility billing method"),"N/A move-in date after 3/1/2024"))</f>
        <v/>
      </c>
      <c r="M147" s="165" t="str">
        <f>IF('2 - Unit Info'!U147 &lt;&gt;"", '2 - Unit Info'!U147, "")</f>
        <v/>
      </c>
      <c r="N147" s="164" t="str">
        <f>IF(LEN(F147)=0,"",IF(F147&lt;DATE(2024,3,1),IF(M147="Paid by tenant to landlord/third party (RUBS)", '5 - Utilities Total'!$D$30*'6 - Per Unit Calculation'!D147,"N/A based on utility billing method"),"N/A move-in date after 3/1/2024"))</f>
        <v/>
      </c>
      <c r="O147" s="182" t="str">
        <f>IF(LEN(F147)=0,"",IF(F147&lt;DATE(2024,3,1),IF(M147="Paid by tenant to landlord/third party (RUBS)",INDEX('Calculation Chart - SCC'!$H$3:$H$23, MATCH(E147,'Calculation Chart - SCC'!$G$3:$G$23, 0)),"N/A based on utility billing method"),"N/A move-in date after 3/1/2024"))</f>
        <v/>
      </c>
      <c r="Q147" s="184" t="str">
        <f t="shared" si="4"/>
        <v/>
      </c>
      <c r="R147" s="97" t="str">
        <f t="shared" si="5"/>
        <v/>
      </c>
    </row>
    <row r="148" spans="1:18" ht="15.75" x14ac:dyDescent="0.25">
      <c r="A148" s="159" t="str">
        <f>IF('2 - Unit Info'!A148&lt;&gt;"",'2 - Unit Info'!A148,"")</f>
        <v/>
      </c>
      <c r="B148" s="160" t="str">
        <f>IF('2 - Unit Info'!E148&lt;&gt;"",'2 - Unit Info'!E148,"")</f>
        <v/>
      </c>
      <c r="C148" s="160" t="str">
        <f>IF('2 - Unit Info'!K148&lt;&gt;"",'2 - Unit Info'!K148,"")</f>
        <v/>
      </c>
      <c r="D148" s="160" t="str">
        <f>IF('2 - Unit Info'!H148&lt;&gt;"",'2 - Unit Info'!H148,"")</f>
        <v/>
      </c>
      <c r="E148" s="161" t="str">
        <f>IF('2 - Unit Info'!J148&lt;&gt;"",'2 - Unit Info'!J148,"")</f>
        <v/>
      </c>
      <c r="F148" s="162" t="str">
        <f>IF('2 - Unit Info'!L148 &lt;&gt;"", '2 - Unit Info'!L148, "")</f>
        <v/>
      </c>
      <c r="G148" s="163" t="str">
        <f>IF('2 - Unit Info'!S148 &lt;&gt;"", '2 - Unit Info'!S148, "")</f>
        <v/>
      </c>
      <c r="H148" s="164" t="str">
        <f>IF(LEN(F148)=0,"",IF(F148&lt;DATE(2024,3,1),IF(G148="Paid by tenant to landlord/third party (RUBS)", '5 - Utilities Total'!$D$20*'6 - Per Unit Calculation'!D148,"N/A based on utility billing method"),"N/A move-in date after 3/1/2024"))</f>
        <v/>
      </c>
      <c r="I148" s="164" t="str">
        <f>IF(LEN(F148)=0,"",IF(F148&lt;DATE(2024,3,1),IF(G148="Paid by tenant to landlord/third party (RUBS)", INDEX('Calculation Chart - SCC'!$B$3:$B$23, MATCH(E148,'Calculation Chart - SCC'!$A$3:$A$23, 0)),"N/A based on utility billing method"),"N/A move-in date after 3/1/2024"))</f>
        <v/>
      </c>
      <c r="J148" s="165" t="str">
        <f>IF('2 - Unit Info'!T148 &lt;&gt;"", '2 - Unit Info'!T148, "")</f>
        <v/>
      </c>
      <c r="K148" s="164" t="str">
        <f>IF(LEN(F148)=0,"",IF(F148&lt;DATE(2024,3,1),IF(J148="Paid by tenant to landlord/third party (RUBS)", '5 - Utilities Total'!$D$25*'6 - Per Unit Calculation'!D148,"N/A based on utility billing method"),"N/A move-in date after 3/1/2024"))</f>
        <v/>
      </c>
      <c r="L148" s="164" t="str">
        <f>IF(LEN(F148)=0,"",IF(F148&lt;DATE(2024,3,1),IF(J148="Paid by tenant to landlord/third party (RUBS)",INDEX('Calculation Chart - SCC'!$E$3:$E$23, MATCH(E148,'Calculation Chart - SCC'!$D$3:$D$23, 0)),"N/A based on utility billing method"),"N/A move-in date after 3/1/2024"))</f>
        <v/>
      </c>
      <c r="M148" s="165" t="str">
        <f>IF('2 - Unit Info'!U148 &lt;&gt;"", '2 - Unit Info'!U148, "")</f>
        <v/>
      </c>
      <c r="N148" s="164" t="str">
        <f>IF(LEN(F148)=0,"",IF(F148&lt;DATE(2024,3,1),IF(M148="Paid by tenant to landlord/third party (RUBS)", '5 - Utilities Total'!$D$30*'6 - Per Unit Calculation'!D148,"N/A based on utility billing method"),"N/A move-in date after 3/1/2024"))</f>
        <v/>
      </c>
      <c r="O148" s="182" t="str">
        <f>IF(LEN(F148)=0,"",IF(F148&lt;DATE(2024,3,1),IF(M148="Paid by tenant to landlord/third party (RUBS)",INDEX('Calculation Chart - SCC'!$H$3:$H$23, MATCH(E148,'Calculation Chart - SCC'!$G$3:$G$23, 0)),"N/A based on utility billing method"),"N/A move-in date after 3/1/2024"))</f>
        <v/>
      </c>
      <c r="Q148" s="184" t="str">
        <f t="shared" si="4"/>
        <v/>
      </c>
      <c r="R148" s="97" t="str">
        <f t="shared" si="5"/>
        <v/>
      </c>
    </row>
    <row r="149" spans="1:18" ht="15.75" x14ac:dyDescent="0.25">
      <c r="A149" s="159" t="str">
        <f>IF('2 - Unit Info'!A149&lt;&gt;"",'2 - Unit Info'!A149,"")</f>
        <v/>
      </c>
      <c r="B149" s="160" t="str">
        <f>IF('2 - Unit Info'!E149&lt;&gt;"",'2 - Unit Info'!E149,"")</f>
        <v/>
      </c>
      <c r="C149" s="160" t="str">
        <f>IF('2 - Unit Info'!K149&lt;&gt;"",'2 - Unit Info'!K149,"")</f>
        <v/>
      </c>
      <c r="D149" s="160" t="str">
        <f>IF('2 - Unit Info'!H149&lt;&gt;"",'2 - Unit Info'!H149,"")</f>
        <v/>
      </c>
      <c r="E149" s="161" t="str">
        <f>IF('2 - Unit Info'!J149&lt;&gt;"",'2 - Unit Info'!J149,"")</f>
        <v/>
      </c>
      <c r="F149" s="162" t="str">
        <f>IF('2 - Unit Info'!L149 &lt;&gt;"", '2 - Unit Info'!L149, "")</f>
        <v/>
      </c>
      <c r="G149" s="163" t="str">
        <f>IF('2 - Unit Info'!S149 &lt;&gt;"", '2 - Unit Info'!S149, "")</f>
        <v/>
      </c>
      <c r="H149" s="164" t="str">
        <f>IF(LEN(F149)=0,"",IF(F149&lt;DATE(2024,3,1),IF(G149="Paid by tenant to landlord/third party (RUBS)", '5 - Utilities Total'!$D$20*'6 - Per Unit Calculation'!D149,"N/A based on utility billing method"),"N/A move-in date after 3/1/2024"))</f>
        <v/>
      </c>
      <c r="I149" s="164" t="str">
        <f>IF(LEN(F149)=0,"",IF(F149&lt;DATE(2024,3,1),IF(G149="Paid by tenant to landlord/third party (RUBS)", INDEX('Calculation Chart - SCC'!$B$3:$B$23, MATCH(E149,'Calculation Chart - SCC'!$A$3:$A$23, 0)),"N/A based on utility billing method"),"N/A move-in date after 3/1/2024"))</f>
        <v/>
      </c>
      <c r="J149" s="165" t="str">
        <f>IF('2 - Unit Info'!T149 &lt;&gt;"", '2 - Unit Info'!T149, "")</f>
        <v/>
      </c>
      <c r="K149" s="164" t="str">
        <f>IF(LEN(F149)=0,"",IF(F149&lt;DATE(2024,3,1),IF(J149="Paid by tenant to landlord/third party (RUBS)", '5 - Utilities Total'!$D$25*'6 - Per Unit Calculation'!D149,"N/A based on utility billing method"),"N/A move-in date after 3/1/2024"))</f>
        <v/>
      </c>
      <c r="L149" s="164" t="str">
        <f>IF(LEN(F149)=0,"",IF(F149&lt;DATE(2024,3,1),IF(J149="Paid by tenant to landlord/third party (RUBS)",INDEX('Calculation Chart - SCC'!$E$3:$E$23, MATCH(E149,'Calculation Chart - SCC'!$D$3:$D$23, 0)),"N/A based on utility billing method"),"N/A move-in date after 3/1/2024"))</f>
        <v/>
      </c>
      <c r="M149" s="165" t="str">
        <f>IF('2 - Unit Info'!U149 &lt;&gt;"", '2 - Unit Info'!U149, "")</f>
        <v/>
      </c>
      <c r="N149" s="164" t="str">
        <f>IF(LEN(F149)=0,"",IF(F149&lt;DATE(2024,3,1),IF(M149="Paid by tenant to landlord/third party (RUBS)", '5 - Utilities Total'!$D$30*'6 - Per Unit Calculation'!D149,"N/A based on utility billing method"),"N/A move-in date after 3/1/2024"))</f>
        <v/>
      </c>
      <c r="O149" s="182" t="str">
        <f>IF(LEN(F149)=0,"",IF(F149&lt;DATE(2024,3,1),IF(M149="Paid by tenant to landlord/third party (RUBS)",INDEX('Calculation Chart - SCC'!$H$3:$H$23, MATCH(E149,'Calculation Chart - SCC'!$G$3:$G$23, 0)),"N/A based on utility billing method"),"N/A move-in date after 3/1/2024"))</f>
        <v/>
      </c>
      <c r="Q149" s="184" t="str">
        <f t="shared" si="4"/>
        <v/>
      </c>
      <c r="R149" s="97" t="str">
        <f t="shared" si="5"/>
        <v/>
      </c>
    </row>
    <row r="150" spans="1:18" ht="15.75" x14ac:dyDescent="0.25">
      <c r="A150" s="159" t="str">
        <f>IF('2 - Unit Info'!A150&lt;&gt;"",'2 - Unit Info'!A150,"")</f>
        <v/>
      </c>
      <c r="B150" s="160" t="str">
        <f>IF('2 - Unit Info'!E150&lt;&gt;"",'2 - Unit Info'!E150,"")</f>
        <v/>
      </c>
      <c r="C150" s="160" t="str">
        <f>IF('2 - Unit Info'!K150&lt;&gt;"",'2 - Unit Info'!K150,"")</f>
        <v/>
      </c>
      <c r="D150" s="160" t="str">
        <f>IF('2 - Unit Info'!H150&lt;&gt;"",'2 - Unit Info'!H150,"")</f>
        <v/>
      </c>
      <c r="E150" s="161" t="str">
        <f>IF('2 - Unit Info'!J150&lt;&gt;"",'2 - Unit Info'!J150,"")</f>
        <v/>
      </c>
      <c r="F150" s="162" t="str">
        <f>IF('2 - Unit Info'!L150 &lt;&gt;"", '2 - Unit Info'!L150, "")</f>
        <v/>
      </c>
      <c r="G150" s="163" t="str">
        <f>IF('2 - Unit Info'!S150 &lt;&gt;"", '2 - Unit Info'!S150, "")</f>
        <v/>
      </c>
      <c r="H150" s="164" t="str">
        <f>IF(LEN(F150)=0,"",IF(F150&lt;DATE(2024,3,1),IF(G150="Paid by tenant to landlord/third party (RUBS)", '5 - Utilities Total'!$D$20*'6 - Per Unit Calculation'!D150,"N/A based on utility billing method"),"N/A move-in date after 3/1/2024"))</f>
        <v/>
      </c>
      <c r="I150" s="164" t="str">
        <f>IF(LEN(F150)=0,"",IF(F150&lt;DATE(2024,3,1),IF(G150="Paid by tenant to landlord/third party (RUBS)", INDEX('Calculation Chart - SCC'!$B$3:$B$23, MATCH(E150,'Calculation Chart - SCC'!$A$3:$A$23, 0)),"N/A based on utility billing method"),"N/A move-in date after 3/1/2024"))</f>
        <v/>
      </c>
      <c r="J150" s="165" t="str">
        <f>IF('2 - Unit Info'!T150 &lt;&gt;"", '2 - Unit Info'!T150, "")</f>
        <v/>
      </c>
      <c r="K150" s="164" t="str">
        <f>IF(LEN(F150)=0,"",IF(F150&lt;DATE(2024,3,1),IF(J150="Paid by tenant to landlord/third party (RUBS)", '5 - Utilities Total'!$D$25*'6 - Per Unit Calculation'!D150,"N/A based on utility billing method"),"N/A move-in date after 3/1/2024"))</f>
        <v/>
      </c>
      <c r="L150" s="164" t="str">
        <f>IF(LEN(F150)=0,"",IF(F150&lt;DATE(2024,3,1),IF(J150="Paid by tenant to landlord/third party (RUBS)",INDEX('Calculation Chart - SCC'!$E$3:$E$23, MATCH(E150,'Calculation Chart - SCC'!$D$3:$D$23, 0)),"N/A based on utility billing method"),"N/A move-in date after 3/1/2024"))</f>
        <v/>
      </c>
      <c r="M150" s="165" t="str">
        <f>IF('2 - Unit Info'!U150 &lt;&gt;"", '2 - Unit Info'!U150, "")</f>
        <v/>
      </c>
      <c r="N150" s="164" t="str">
        <f>IF(LEN(F150)=0,"",IF(F150&lt;DATE(2024,3,1),IF(M150="Paid by tenant to landlord/third party (RUBS)", '5 - Utilities Total'!$D$30*'6 - Per Unit Calculation'!D150,"N/A based on utility billing method"),"N/A move-in date after 3/1/2024"))</f>
        <v/>
      </c>
      <c r="O150" s="182" t="str">
        <f>IF(LEN(F150)=0,"",IF(F150&lt;DATE(2024,3,1),IF(M150="Paid by tenant to landlord/third party (RUBS)",INDEX('Calculation Chart - SCC'!$H$3:$H$23, MATCH(E150,'Calculation Chart - SCC'!$G$3:$G$23, 0)),"N/A based on utility billing method"),"N/A move-in date after 3/1/2024"))</f>
        <v/>
      </c>
      <c r="Q150" s="184" t="str">
        <f t="shared" si="4"/>
        <v/>
      </c>
      <c r="R150" s="97" t="str">
        <f t="shared" si="5"/>
        <v/>
      </c>
    </row>
    <row r="151" spans="1:18" ht="15.75" x14ac:dyDescent="0.25">
      <c r="A151" s="159" t="str">
        <f>IF('2 - Unit Info'!A151&lt;&gt;"",'2 - Unit Info'!A151,"")</f>
        <v/>
      </c>
      <c r="B151" s="160" t="str">
        <f>IF('2 - Unit Info'!E151&lt;&gt;"",'2 - Unit Info'!E151,"")</f>
        <v/>
      </c>
      <c r="C151" s="160" t="str">
        <f>IF('2 - Unit Info'!K151&lt;&gt;"",'2 - Unit Info'!K151,"")</f>
        <v/>
      </c>
      <c r="D151" s="160" t="str">
        <f>IF('2 - Unit Info'!H151&lt;&gt;"",'2 - Unit Info'!H151,"")</f>
        <v/>
      </c>
      <c r="E151" s="161" t="str">
        <f>IF('2 - Unit Info'!J151&lt;&gt;"",'2 - Unit Info'!J151,"")</f>
        <v/>
      </c>
      <c r="F151" s="162" t="str">
        <f>IF('2 - Unit Info'!L151 &lt;&gt;"", '2 - Unit Info'!L151, "")</f>
        <v/>
      </c>
      <c r="G151" s="163" t="str">
        <f>IF('2 - Unit Info'!S151 &lt;&gt;"", '2 - Unit Info'!S151, "")</f>
        <v/>
      </c>
      <c r="H151" s="164" t="str">
        <f>IF(LEN(F151)=0,"",IF(F151&lt;DATE(2024,3,1),IF(G151="Paid by tenant to landlord/third party (RUBS)", '5 - Utilities Total'!$D$20*'6 - Per Unit Calculation'!D151,"N/A based on utility billing method"),"N/A move-in date after 3/1/2024"))</f>
        <v/>
      </c>
      <c r="I151" s="164" t="str">
        <f>IF(LEN(F151)=0,"",IF(F151&lt;DATE(2024,3,1),IF(G151="Paid by tenant to landlord/third party (RUBS)", INDEX('Calculation Chart - SCC'!$B$3:$B$23, MATCH(E151,'Calculation Chart - SCC'!$A$3:$A$23, 0)),"N/A based on utility billing method"),"N/A move-in date after 3/1/2024"))</f>
        <v/>
      </c>
      <c r="J151" s="165" t="str">
        <f>IF('2 - Unit Info'!T151 &lt;&gt;"", '2 - Unit Info'!T151, "")</f>
        <v/>
      </c>
      <c r="K151" s="164" t="str">
        <f>IF(LEN(F151)=0,"",IF(F151&lt;DATE(2024,3,1),IF(J151="Paid by tenant to landlord/third party (RUBS)", '5 - Utilities Total'!$D$25*'6 - Per Unit Calculation'!D151,"N/A based on utility billing method"),"N/A move-in date after 3/1/2024"))</f>
        <v/>
      </c>
      <c r="L151" s="164" t="str">
        <f>IF(LEN(F151)=0,"",IF(F151&lt;DATE(2024,3,1),IF(J151="Paid by tenant to landlord/third party (RUBS)",INDEX('Calculation Chart - SCC'!$E$3:$E$23, MATCH(E151,'Calculation Chart - SCC'!$D$3:$D$23, 0)),"N/A based on utility billing method"),"N/A move-in date after 3/1/2024"))</f>
        <v/>
      </c>
      <c r="M151" s="165" t="str">
        <f>IF('2 - Unit Info'!U151 &lt;&gt;"", '2 - Unit Info'!U151, "")</f>
        <v/>
      </c>
      <c r="N151" s="164" t="str">
        <f>IF(LEN(F151)=0,"",IF(F151&lt;DATE(2024,3,1),IF(M151="Paid by tenant to landlord/third party (RUBS)", '5 - Utilities Total'!$D$30*'6 - Per Unit Calculation'!D151,"N/A based on utility billing method"),"N/A move-in date after 3/1/2024"))</f>
        <v/>
      </c>
      <c r="O151" s="182" t="str">
        <f>IF(LEN(F151)=0,"",IF(F151&lt;DATE(2024,3,1),IF(M151="Paid by tenant to landlord/third party (RUBS)",INDEX('Calculation Chart - SCC'!$H$3:$H$23, MATCH(E151,'Calculation Chart - SCC'!$G$3:$G$23, 0)),"N/A based on utility billing method"),"N/A move-in date after 3/1/2024"))</f>
        <v/>
      </c>
      <c r="Q151" s="184" t="str">
        <f t="shared" si="4"/>
        <v/>
      </c>
      <c r="R151" s="97" t="str">
        <f t="shared" si="5"/>
        <v/>
      </c>
    </row>
    <row r="152" spans="1:18" ht="15.75" x14ac:dyDescent="0.25">
      <c r="A152" s="159" t="str">
        <f>IF('2 - Unit Info'!A152&lt;&gt;"",'2 - Unit Info'!A152,"")</f>
        <v/>
      </c>
      <c r="B152" s="160" t="str">
        <f>IF('2 - Unit Info'!E152&lt;&gt;"",'2 - Unit Info'!E152,"")</f>
        <v/>
      </c>
      <c r="C152" s="160" t="str">
        <f>IF('2 - Unit Info'!K152&lt;&gt;"",'2 - Unit Info'!K152,"")</f>
        <v/>
      </c>
      <c r="D152" s="160" t="str">
        <f>IF('2 - Unit Info'!H152&lt;&gt;"",'2 - Unit Info'!H152,"")</f>
        <v/>
      </c>
      <c r="E152" s="161" t="str">
        <f>IF('2 - Unit Info'!J152&lt;&gt;"",'2 - Unit Info'!J152,"")</f>
        <v/>
      </c>
      <c r="F152" s="162" t="str">
        <f>IF('2 - Unit Info'!L152 &lt;&gt;"", '2 - Unit Info'!L152, "")</f>
        <v/>
      </c>
      <c r="G152" s="163" t="str">
        <f>IF('2 - Unit Info'!S152 &lt;&gt;"", '2 - Unit Info'!S152, "")</f>
        <v/>
      </c>
      <c r="H152" s="164" t="str">
        <f>IF(LEN(F152)=0,"",IF(F152&lt;DATE(2024,3,1),IF(G152="Paid by tenant to landlord/third party (RUBS)", '5 - Utilities Total'!$D$20*'6 - Per Unit Calculation'!D152,"N/A based on utility billing method"),"N/A move-in date after 3/1/2024"))</f>
        <v/>
      </c>
      <c r="I152" s="164" t="str">
        <f>IF(LEN(F152)=0,"",IF(F152&lt;DATE(2024,3,1),IF(G152="Paid by tenant to landlord/third party (RUBS)", INDEX('Calculation Chart - SCC'!$B$3:$B$23, MATCH(E152,'Calculation Chart - SCC'!$A$3:$A$23, 0)),"N/A based on utility billing method"),"N/A move-in date after 3/1/2024"))</f>
        <v/>
      </c>
      <c r="J152" s="165" t="str">
        <f>IF('2 - Unit Info'!T152 &lt;&gt;"", '2 - Unit Info'!T152, "")</f>
        <v/>
      </c>
      <c r="K152" s="164" t="str">
        <f>IF(LEN(F152)=0,"",IF(F152&lt;DATE(2024,3,1),IF(J152="Paid by tenant to landlord/third party (RUBS)", '5 - Utilities Total'!$D$25*'6 - Per Unit Calculation'!D152,"N/A based on utility billing method"),"N/A move-in date after 3/1/2024"))</f>
        <v/>
      </c>
      <c r="L152" s="164" t="str">
        <f>IF(LEN(F152)=0,"",IF(F152&lt;DATE(2024,3,1),IF(J152="Paid by tenant to landlord/third party (RUBS)",INDEX('Calculation Chart - SCC'!$E$3:$E$23, MATCH(E152,'Calculation Chart - SCC'!$D$3:$D$23, 0)),"N/A based on utility billing method"),"N/A move-in date after 3/1/2024"))</f>
        <v/>
      </c>
      <c r="M152" s="165" t="str">
        <f>IF('2 - Unit Info'!U152 &lt;&gt;"", '2 - Unit Info'!U152, "")</f>
        <v/>
      </c>
      <c r="N152" s="164" t="str">
        <f>IF(LEN(F152)=0,"",IF(F152&lt;DATE(2024,3,1),IF(M152="Paid by tenant to landlord/third party (RUBS)", '5 - Utilities Total'!$D$30*'6 - Per Unit Calculation'!D152,"N/A based on utility billing method"),"N/A move-in date after 3/1/2024"))</f>
        <v/>
      </c>
      <c r="O152" s="182" t="str">
        <f>IF(LEN(F152)=0,"",IF(F152&lt;DATE(2024,3,1),IF(M152="Paid by tenant to landlord/third party (RUBS)",INDEX('Calculation Chart - SCC'!$H$3:$H$23, MATCH(E152,'Calculation Chart - SCC'!$G$3:$G$23, 0)),"N/A based on utility billing method"),"N/A move-in date after 3/1/2024"))</f>
        <v/>
      </c>
      <c r="Q152" s="184" t="str">
        <f t="shared" si="4"/>
        <v/>
      </c>
      <c r="R152" s="97" t="str">
        <f t="shared" si="5"/>
        <v/>
      </c>
    </row>
    <row r="153" spans="1:18" ht="15.75" x14ac:dyDescent="0.25">
      <c r="A153" s="159" t="str">
        <f>IF('2 - Unit Info'!A153&lt;&gt;"",'2 - Unit Info'!A153,"")</f>
        <v/>
      </c>
      <c r="B153" s="160" t="str">
        <f>IF('2 - Unit Info'!E153&lt;&gt;"",'2 - Unit Info'!E153,"")</f>
        <v/>
      </c>
      <c r="C153" s="160" t="str">
        <f>IF('2 - Unit Info'!K153&lt;&gt;"",'2 - Unit Info'!K153,"")</f>
        <v/>
      </c>
      <c r="D153" s="160" t="str">
        <f>IF('2 - Unit Info'!H153&lt;&gt;"",'2 - Unit Info'!H153,"")</f>
        <v/>
      </c>
      <c r="E153" s="161" t="str">
        <f>IF('2 - Unit Info'!J153&lt;&gt;"",'2 - Unit Info'!J153,"")</f>
        <v/>
      </c>
      <c r="F153" s="162" t="str">
        <f>IF('2 - Unit Info'!L153 &lt;&gt;"", '2 - Unit Info'!L153, "")</f>
        <v/>
      </c>
      <c r="G153" s="163" t="str">
        <f>IF('2 - Unit Info'!S153 &lt;&gt;"", '2 - Unit Info'!S153, "")</f>
        <v/>
      </c>
      <c r="H153" s="164" t="str">
        <f>IF(LEN(F153)=0,"",IF(F153&lt;DATE(2024,3,1),IF(G153="Paid by tenant to landlord/third party (RUBS)", '5 - Utilities Total'!$D$20*'6 - Per Unit Calculation'!D153,"N/A based on utility billing method"),"N/A move-in date after 3/1/2024"))</f>
        <v/>
      </c>
      <c r="I153" s="164" t="str">
        <f>IF(LEN(F153)=0,"",IF(F153&lt;DATE(2024,3,1),IF(G153="Paid by tenant to landlord/third party (RUBS)", INDEX('Calculation Chart - SCC'!$B$3:$B$23, MATCH(E153,'Calculation Chart - SCC'!$A$3:$A$23, 0)),"N/A based on utility billing method"),"N/A move-in date after 3/1/2024"))</f>
        <v/>
      </c>
      <c r="J153" s="165" t="str">
        <f>IF('2 - Unit Info'!T153 &lt;&gt;"", '2 - Unit Info'!T153, "")</f>
        <v/>
      </c>
      <c r="K153" s="164" t="str">
        <f>IF(LEN(F153)=0,"",IF(F153&lt;DATE(2024,3,1),IF(J153="Paid by tenant to landlord/third party (RUBS)", '5 - Utilities Total'!$D$25*'6 - Per Unit Calculation'!D153,"N/A based on utility billing method"),"N/A move-in date after 3/1/2024"))</f>
        <v/>
      </c>
      <c r="L153" s="164" t="str">
        <f>IF(LEN(F153)=0,"",IF(F153&lt;DATE(2024,3,1),IF(J153="Paid by tenant to landlord/third party (RUBS)",INDEX('Calculation Chart - SCC'!$E$3:$E$23, MATCH(E153,'Calculation Chart - SCC'!$D$3:$D$23, 0)),"N/A based on utility billing method"),"N/A move-in date after 3/1/2024"))</f>
        <v/>
      </c>
      <c r="M153" s="165" t="str">
        <f>IF('2 - Unit Info'!U153 &lt;&gt;"", '2 - Unit Info'!U153, "")</f>
        <v/>
      </c>
      <c r="N153" s="164" t="str">
        <f>IF(LEN(F153)=0,"",IF(F153&lt;DATE(2024,3,1),IF(M153="Paid by tenant to landlord/third party (RUBS)", '5 - Utilities Total'!$D$30*'6 - Per Unit Calculation'!D153,"N/A based on utility billing method"),"N/A move-in date after 3/1/2024"))</f>
        <v/>
      </c>
      <c r="O153" s="182" t="str">
        <f>IF(LEN(F153)=0,"",IF(F153&lt;DATE(2024,3,1),IF(M153="Paid by tenant to landlord/third party (RUBS)",INDEX('Calculation Chart - SCC'!$H$3:$H$23, MATCH(E153,'Calculation Chart - SCC'!$G$3:$G$23, 0)),"N/A based on utility billing method"),"N/A move-in date after 3/1/2024"))</f>
        <v/>
      </c>
      <c r="Q153" s="184" t="str">
        <f t="shared" si="4"/>
        <v/>
      </c>
      <c r="R153" s="97" t="str">
        <f t="shared" si="5"/>
        <v/>
      </c>
    </row>
    <row r="154" spans="1:18" ht="15.75" x14ac:dyDescent="0.25">
      <c r="A154" s="159" t="str">
        <f>IF('2 - Unit Info'!A154&lt;&gt;"",'2 - Unit Info'!A154,"")</f>
        <v/>
      </c>
      <c r="B154" s="160" t="str">
        <f>IF('2 - Unit Info'!E154&lt;&gt;"",'2 - Unit Info'!E154,"")</f>
        <v/>
      </c>
      <c r="C154" s="160" t="str">
        <f>IF('2 - Unit Info'!K154&lt;&gt;"",'2 - Unit Info'!K154,"")</f>
        <v/>
      </c>
      <c r="D154" s="160" t="str">
        <f>IF('2 - Unit Info'!H154&lt;&gt;"",'2 - Unit Info'!H154,"")</f>
        <v/>
      </c>
      <c r="E154" s="161" t="str">
        <f>IF('2 - Unit Info'!J154&lt;&gt;"",'2 - Unit Info'!J154,"")</f>
        <v/>
      </c>
      <c r="F154" s="162" t="str">
        <f>IF('2 - Unit Info'!L154 &lt;&gt;"", '2 - Unit Info'!L154, "")</f>
        <v/>
      </c>
      <c r="G154" s="163" t="str">
        <f>IF('2 - Unit Info'!S154 &lt;&gt;"", '2 - Unit Info'!S154, "")</f>
        <v/>
      </c>
      <c r="H154" s="164" t="str">
        <f>IF(LEN(F154)=0,"",IF(F154&lt;DATE(2024,3,1),IF(G154="Paid by tenant to landlord/third party (RUBS)", '5 - Utilities Total'!$D$20*'6 - Per Unit Calculation'!D154,"N/A based on utility billing method"),"N/A move-in date after 3/1/2024"))</f>
        <v/>
      </c>
      <c r="I154" s="164" t="str">
        <f>IF(LEN(F154)=0,"",IF(F154&lt;DATE(2024,3,1),IF(G154="Paid by tenant to landlord/third party (RUBS)", INDEX('Calculation Chart - SCC'!$B$3:$B$23, MATCH(E154,'Calculation Chart - SCC'!$A$3:$A$23, 0)),"N/A based on utility billing method"),"N/A move-in date after 3/1/2024"))</f>
        <v/>
      </c>
      <c r="J154" s="165" t="str">
        <f>IF('2 - Unit Info'!T154 &lt;&gt;"", '2 - Unit Info'!T154, "")</f>
        <v/>
      </c>
      <c r="K154" s="164" t="str">
        <f>IF(LEN(F154)=0,"",IF(F154&lt;DATE(2024,3,1),IF(J154="Paid by tenant to landlord/third party (RUBS)", '5 - Utilities Total'!$D$25*'6 - Per Unit Calculation'!D154,"N/A based on utility billing method"),"N/A move-in date after 3/1/2024"))</f>
        <v/>
      </c>
      <c r="L154" s="164" t="str">
        <f>IF(LEN(F154)=0,"",IF(F154&lt;DATE(2024,3,1),IF(J154="Paid by tenant to landlord/third party (RUBS)",INDEX('Calculation Chart - SCC'!$E$3:$E$23, MATCH(E154,'Calculation Chart - SCC'!$D$3:$D$23, 0)),"N/A based on utility billing method"),"N/A move-in date after 3/1/2024"))</f>
        <v/>
      </c>
      <c r="M154" s="165" t="str">
        <f>IF('2 - Unit Info'!U154 &lt;&gt;"", '2 - Unit Info'!U154, "")</f>
        <v/>
      </c>
      <c r="N154" s="164" t="str">
        <f>IF(LEN(F154)=0,"",IF(F154&lt;DATE(2024,3,1),IF(M154="Paid by tenant to landlord/third party (RUBS)", '5 - Utilities Total'!$D$30*'6 - Per Unit Calculation'!D154,"N/A based on utility billing method"),"N/A move-in date after 3/1/2024"))</f>
        <v/>
      </c>
      <c r="O154" s="182" t="str">
        <f>IF(LEN(F154)=0,"",IF(F154&lt;DATE(2024,3,1),IF(M154="Paid by tenant to landlord/third party (RUBS)",INDEX('Calculation Chart - SCC'!$H$3:$H$23, MATCH(E154,'Calculation Chart - SCC'!$G$3:$G$23, 0)),"N/A based on utility billing method"),"N/A move-in date after 3/1/2024"))</f>
        <v/>
      </c>
      <c r="Q154" s="184" t="str">
        <f t="shared" si="4"/>
        <v/>
      </c>
      <c r="R154" s="97" t="str">
        <f t="shared" si="5"/>
        <v/>
      </c>
    </row>
    <row r="155" spans="1:18" ht="15.75" x14ac:dyDescent="0.25">
      <c r="A155" s="159" t="str">
        <f>IF('2 - Unit Info'!A155&lt;&gt;"",'2 - Unit Info'!A155,"")</f>
        <v/>
      </c>
      <c r="B155" s="160" t="str">
        <f>IF('2 - Unit Info'!E155&lt;&gt;"",'2 - Unit Info'!E155,"")</f>
        <v/>
      </c>
      <c r="C155" s="160" t="str">
        <f>IF('2 - Unit Info'!K155&lt;&gt;"",'2 - Unit Info'!K155,"")</f>
        <v/>
      </c>
      <c r="D155" s="160" t="str">
        <f>IF('2 - Unit Info'!H155&lt;&gt;"",'2 - Unit Info'!H155,"")</f>
        <v/>
      </c>
      <c r="E155" s="161" t="str">
        <f>IF('2 - Unit Info'!J155&lt;&gt;"",'2 - Unit Info'!J155,"")</f>
        <v/>
      </c>
      <c r="F155" s="162" t="str">
        <f>IF('2 - Unit Info'!L155 &lt;&gt;"", '2 - Unit Info'!L155, "")</f>
        <v/>
      </c>
      <c r="G155" s="163" t="str">
        <f>IF('2 - Unit Info'!S155 &lt;&gt;"", '2 - Unit Info'!S155, "")</f>
        <v/>
      </c>
      <c r="H155" s="164" t="str">
        <f>IF(LEN(F155)=0,"",IF(F155&lt;DATE(2024,3,1),IF(G155="Paid by tenant to landlord/third party (RUBS)", '5 - Utilities Total'!$D$20*'6 - Per Unit Calculation'!D155,"N/A based on utility billing method"),"N/A move-in date after 3/1/2024"))</f>
        <v/>
      </c>
      <c r="I155" s="164" t="str">
        <f>IF(LEN(F155)=0,"",IF(F155&lt;DATE(2024,3,1),IF(G155="Paid by tenant to landlord/third party (RUBS)", INDEX('Calculation Chart - SCC'!$B$3:$B$23, MATCH(E155,'Calculation Chart - SCC'!$A$3:$A$23, 0)),"N/A based on utility billing method"),"N/A move-in date after 3/1/2024"))</f>
        <v/>
      </c>
      <c r="J155" s="165" t="str">
        <f>IF('2 - Unit Info'!T155 &lt;&gt;"", '2 - Unit Info'!T155, "")</f>
        <v/>
      </c>
      <c r="K155" s="164" t="str">
        <f>IF(LEN(F155)=0,"",IF(F155&lt;DATE(2024,3,1),IF(J155="Paid by tenant to landlord/third party (RUBS)", '5 - Utilities Total'!$D$25*'6 - Per Unit Calculation'!D155,"N/A based on utility billing method"),"N/A move-in date after 3/1/2024"))</f>
        <v/>
      </c>
      <c r="L155" s="164" t="str">
        <f>IF(LEN(F155)=0,"",IF(F155&lt;DATE(2024,3,1),IF(J155="Paid by tenant to landlord/third party (RUBS)",INDEX('Calculation Chart - SCC'!$E$3:$E$23, MATCH(E155,'Calculation Chart - SCC'!$D$3:$D$23, 0)),"N/A based on utility billing method"),"N/A move-in date after 3/1/2024"))</f>
        <v/>
      </c>
      <c r="M155" s="165" t="str">
        <f>IF('2 - Unit Info'!U155 &lt;&gt;"", '2 - Unit Info'!U155, "")</f>
        <v/>
      </c>
      <c r="N155" s="164" t="str">
        <f>IF(LEN(F155)=0,"",IF(F155&lt;DATE(2024,3,1),IF(M155="Paid by tenant to landlord/third party (RUBS)", '5 - Utilities Total'!$D$30*'6 - Per Unit Calculation'!D155,"N/A based on utility billing method"),"N/A move-in date after 3/1/2024"))</f>
        <v/>
      </c>
      <c r="O155" s="182" t="str">
        <f>IF(LEN(F155)=0,"",IF(F155&lt;DATE(2024,3,1),IF(M155="Paid by tenant to landlord/third party (RUBS)",INDEX('Calculation Chart - SCC'!$H$3:$H$23, MATCH(E155,'Calculation Chart - SCC'!$G$3:$G$23, 0)),"N/A based on utility billing method"),"N/A move-in date after 3/1/2024"))</f>
        <v/>
      </c>
      <c r="Q155" s="184" t="str">
        <f t="shared" si="4"/>
        <v/>
      </c>
      <c r="R155" s="97" t="str">
        <f t="shared" si="5"/>
        <v/>
      </c>
    </row>
    <row r="156" spans="1:18" ht="15.75" x14ac:dyDescent="0.25">
      <c r="A156" s="159" t="str">
        <f>IF('2 - Unit Info'!A156&lt;&gt;"",'2 - Unit Info'!A156,"")</f>
        <v/>
      </c>
      <c r="B156" s="160" t="str">
        <f>IF('2 - Unit Info'!E156&lt;&gt;"",'2 - Unit Info'!E156,"")</f>
        <v/>
      </c>
      <c r="C156" s="160" t="str">
        <f>IF('2 - Unit Info'!K156&lt;&gt;"",'2 - Unit Info'!K156,"")</f>
        <v/>
      </c>
      <c r="D156" s="160" t="str">
        <f>IF('2 - Unit Info'!H156&lt;&gt;"",'2 - Unit Info'!H156,"")</f>
        <v/>
      </c>
      <c r="E156" s="161" t="str">
        <f>IF('2 - Unit Info'!J156&lt;&gt;"",'2 - Unit Info'!J156,"")</f>
        <v/>
      </c>
      <c r="F156" s="162" t="str">
        <f>IF('2 - Unit Info'!L156 &lt;&gt;"", '2 - Unit Info'!L156, "")</f>
        <v/>
      </c>
      <c r="G156" s="163" t="str">
        <f>IF('2 - Unit Info'!S156 &lt;&gt;"", '2 - Unit Info'!S156, "")</f>
        <v/>
      </c>
      <c r="H156" s="164" t="str">
        <f>IF(LEN(F156)=0,"",IF(F156&lt;DATE(2024,3,1),IF(G156="Paid by tenant to landlord/third party (RUBS)", '5 - Utilities Total'!$D$20*'6 - Per Unit Calculation'!D156,"N/A based on utility billing method"),"N/A move-in date after 3/1/2024"))</f>
        <v/>
      </c>
      <c r="I156" s="164" t="str">
        <f>IF(LEN(F156)=0,"",IF(F156&lt;DATE(2024,3,1),IF(G156="Paid by tenant to landlord/third party (RUBS)", INDEX('Calculation Chart - SCC'!$B$3:$B$23, MATCH(E156,'Calculation Chart - SCC'!$A$3:$A$23, 0)),"N/A based on utility billing method"),"N/A move-in date after 3/1/2024"))</f>
        <v/>
      </c>
      <c r="J156" s="165" t="str">
        <f>IF('2 - Unit Info'!T156 &lt;&gt;"", '2 - Unit Info'!T156, "")</f>
        <v/>
      </c>
      <c r="K156" s="164" t="str">
        <f>IF(LEN(F156)=0,"",IF(F156&lt;DATE(2024,3,1),IF(J156="Paid by tenant to landlord/third party (RUBS)", '5 - Utilities Total'!$D$25*'6 - Per Unit Calculation'!D156,"N/A based on utility billing method"),"N/A move-in date after 3/1/2024"))</f>
        <v/>
      </c>
      <c r="L156" s="164" t="str">
        <f>IF(LEN(F156)=0,"",IF(F156&lt;DATE(2024,3,1),IF(J156="Paid by tenant to landlord/third party (RUBS)",INDEX('Calculation Chart - SCC'!$E$3:$E$23, MATCH(E156,'Calculation Chart - SCC'!$D$3:$D$23, 0)),"N/A based on utility billing method"),"N/A move-in date after 3/1/2024"))</f>
        <v/>
      </c>
      <c r="M156" s="165" t="str">
        <f>IF('2 - Unit Info'!U156 &lt;&gt;"", '2 - Unit Info'!U156, "")</f>
        <v/>
      </c>
      <c r="N156" s="164" t="str">
        <f>IF(LEN(F156)=0,"",IF(F156&lt;DATE(2024,3,1),IF(M156="Paid by tenant to landlord/third party (RUBS)", '5 - Utilities Total'!$D$30*'6 - Per Unit Calculation'!D156,"N/A based on utility billing method"),"N/A move-in date after 3/1/2024"))</f>
        <v/>
      </c>
      <c r="O156" s="182" t="str">
        <f>IF(LEN(F156)=0,"",IF(F156&lt;DATE(2024,3,1),IF(M156="Paid by tenant to landlord/third party (RUBS)",INDEX('Calculation Chart - SCC'!$H$3:$H$23, MATCH(E156,'Calculation Chart - SCC'!$G$3:$G$23, 0)),"N/A based on utility billing method"),"N/A move-in date after 3/1/2024"))</f>
        <v/>
      </c>
      <c r="Q156" s="184" t="str">
        <f t="shared" si="4"/>
        <v/>
      </c>
      <c r="R156" s="97" t="str">
        <f t="shared" si="5"/>
        <v/>
      </c>
    </row>
    <row r="157" spans="1:18" ht="15.75" x14ac:dyDescent="0.25">
      <c r="A157" s="159" t="str">
        <f>IF('2 - Unit Info'!A157&lt;&gt;"",'2 - Unit Info'!A157,"")</f>
        <v/>
      </c>
      <c r="B157" s="160" t="str">
        <f>IF('2 - Unit Info'!E157&lt;&gt;"",'2 - Unit Info'!E157,"")</f>
        <v/>
      </c>
      <c r="C157" s="160" t="str">
        <f>IF('2 - Unit Info'!K157&lt;&gt;"",'2 - Unit Info'!K157,"")</f>
        <v/>
      </c>
      <c r="D157" s="160" t="str">
        <f>IF('2 - Unit Info'!H157&lt;&gt;"",'2 - Unit Info'!H157,"")</f>
        <v/>
      </c>
      <c r="E157" s="161" t="str">
        <f>IF('2 - Unit Info'!J157&lt;&gt;"",'2 - Unit Info'!J157,"")</f>
        <v/>
      </c>
      <c r="F157" s="162" t="str">
        <f>IF('2 - Unit Info'!L157 &lt;&gt;"", '2 - Unit Info'!L157, "")</f>
        <v/>
      </c>
      <c r="G157" s="163" t="str">
        <f>IF('2 - Unit Info'!S157 &lt;&gt;"", '2 - Unit Info'!S157, "")</f>
        <v/>
      </c>
      <c r="H157" s="164" t="str">
        <f>IF(LEN(F157)=0,"",IF(F157&lt;DATE(2024,3,1),IF(G157="Paid by tenant to landlord/third party (RUBS)", '5 - Utilities Total'!$D$20*'6 - Per Unit Calculation'!D157,"N/A based on utility billing method"),"N/A move-in date after 3/1/2024"))</f>
        <v/>
      </c>
      <c r="I157" s="164" t="str">
        <f>IF(LEN(F157)=0,"",IF(F157&lt;DATE(2024,3,1),IF(G157="Paid by tenant to landlord/third party (RUBS)", INDEX('Calculation Chart - SCC'!$B$3:$B$23, MATCH(E157,'Calculation Chart - SCC'!$A$3:$A$23, 0)),"N/A based on utility billing method"),"N/A move-in date after 3/1/2024"))</f>
        <v/>
      </c>
      <c r="J157" s="165" t="str">
        <f>IF('2 - Unit Info'!T157 &lt;&gt;"", '2 - Unit Info'!T157, "")</f>
        <v/>
      </c>
      <c r="K157" s="164" t="str">
        <f>IF(LEN(F157)=0,"",IF(F157&lt;DATE(2024,3,1),IF(J157="Paid by tenant to landlord/third party (RUBS)", '5 - Utilities Total'!$D$25*'6 - Per Unit Calculation'!D157,"N/A based on utility billing method"),"N/A move-in date after 3/1/2024"))</f>
        <v/>
      </c>
      <c r="L157" s="164" t="str">
        <f>IF(LEN(F157)=0,"",IF(F157&lt;DATE(2024,3,1),IF(J157="Paid by tenant to landlord/third party (RUBS)",INDEX('Calculation Chart - SCC'!$E$3:$E$23, MATCH(E157,'Calculation Chart - SCC'!$D$3:$D$23, 0)),"N/A based on utility billing method"),"N/A move-in date after 3/1/2024"))</f>
        <v/>
      </c>
      <c r="M157" s="165" t="str">
        <f>IF('2 - Unit Info'!U157 &lt;&gt;"", '2 - Unit Info'!U157, "")</f>
        <v/>
      </c>
      <c r="N157" s="164" t="str">
        <f>IF(LEN(F157)=0,"",IF(F157&lt;DATE(2024,3,1),IF(M157="Paid by tenant to landlord/third party (RUBS)", '5 - Utilities Total'!$D$30*'6 - Per Unit Calculation'!D157,"N/A based on utility billing method"),"N/A move-in date after 3/1/2024"))</f>
        <v/>
      </c>
      <c r="O157" s="182" t="str">
        <f>IF(LEN(F157)=0,"",IF(F157&lt;DATE(2024,3,1),IF(M157="Paid by tenant to landlord/third party (RUBS)",INDEX('Calculation Chart - SCC'!$H$3:$H$23, MATCH(E157,'Calculation Chart - SCC'!$G$3:$G$23, 0)),"N/A based on utility billing method"),"N/A move-in date after 3/1/2024"))</f>
        <v/>
      </c>
      <c r="Q157" s="184" t="str">
        <f t="shared" si="4"/>
        <v/>
      </c>
      <c r="R157" s="97" t="str">
        <f t="shared" si="5"/>
        <v/>
      </c>
    </row>
    <row r="158" spans="1:18" ht="15.75" x14ac:dyDescent="0.25">
      <c r="A158" s="159" t="str">
        <f>IF('2 - Unit Info'!A158&lt;&gt;"",'2 - Unit Info'!A158,"")</f>
        <v/>
      </c>
      <c r="B158" s="160" t="str">
        <f>IF('2 - Unit Info'!E158&lt;&gt;"",'2 - Unit Info'!E158,"")</f>
        <v/>
      </c>
      <c r="C158" s="160" t="str">
        <f>IF('2 - Unit Info'!K158&lt;&gt;"",'2 - Unit Info'!K158,"")</f>
        <v/>
      </c>
      <c r="D158" s="160" t="str">
        <f>IF('2 - Unit Info'!H158&lt;&gt;"",'2 - Unit Info'!H158,"")</f>
        <v/>
      </c>
      <c r="E158" s="161" t="str">
        <f>IF('2 - Unit Info'!J158&lt;&gt;"",'2 - Unit Info'!J158,"")</f>
        <v/>
      </c>
      <c r="F158" s="162" t="str">
        <f>IF('2 - Unit Info'!L158 &lt;&gt;"", '2 - Unit Info'!L158, "")</f>
        <v/>
      </c>
      <c r="G158" s="163" t="str">
        <f>IF('2 - Unit Info'!S158 &lt;&gt;"", '2 - Unit Info'!S158, "")</f>
        <v/>
      </c>
      <c r="H158" s="164" t="str">
        <f>IF(LEN(F158)=0,"",IF(F158&lt;DATE(2024,3,1),IF(G158="Paid by tenant to landlord/third party (RUBS)", '5 - Utilities Total'!$D$20*'6 - Per Unit Calculation'!D158,"N/A based on utility billing method"),"N/A move-in date after 3/1/2024"))</f>
        <v/>
      </c>
      <c r="I158" s="164" t="str">
        <f>IF(LEN(F158)=0,"",IF(F158&lt;DATE(2024,3,1),IF(G158="Paid by tenant to landlord/third party (RUBS)", INDEX('Calculation Chart - SCC'!$B$3:$B$23, MATCH(E158,'Calculation Chart - SCC'!$A$3:$A$23, 0)),"N/A based on utility billing method"),"N/A move-in date after 3/1/2024"))</f>
        <v/>
      </c>
      <c r="J158" s="165" t="str">
        <f>IF('2 - Unit Info'!T158 &lt;&gt;"", '2 - Unit Info'!T158, "")</f>
        <v/>
      </c>
      <c r="K158" s="164" t="str">
        <f>IF(LEN(F158)=0,"",IF(F158&lt;DATE(2024,3,1),IF(J158="Paid by tenant to landlord/third party (RUBS)", '5 - Utilities Total'!$D$25*'6 - Per Unit Calculation'!D158,"N/A based on utility billing method"),"N/A move-in date after 3/1/2024"))</f>
        <v/>
      </c>
      <c r="L158" s="164" t="str">
        <f>IF(LEN(F158)=0,"",IF(F158&lt;DATE(2024,3,1),IF(J158="Paid by tenant to landlord/third party (RUBS)",INDEX('Calculation Chart - SCC'!$E$3:$E$23, MATCH(E158,'Calculation Chart - SCC'!$D$3:$D$23, 0)),"N/A based on utility billing method"),"N/A move-in date after 3/1/2024"))</f>
        <v/>
      </c>
      <c r="M158" s="165" t="str">
        <f>IF('2 - Unit Info'!U158 &lt;&gt;"", '2 - Unit Info'!U158, "")</f>
        <v/>
      </c>
      <c r="N158" s="164" t="str">
        <f>IF(LEN(F158)=0,"",IF(F158&lt;DATE(2024,3,1),IF(M158="Paid by tenant to landlord/third party (RUBS)", '5 - Utilities Total'!$D$30*'6 - Per Unit Calculation'!D158,"N/A based on utility billing method"),"N/A move-in date after 3/1/2024"))</f>
        <v/>
      </c>
      <c r="O158" s="182" t="str">
        <f>IF(LEN(F158)=0,"",IF(F158&lt;DATE(2024,3,1),IF(M158="Paid by tenant to landlord/third party (RUBS)",INDEX('Calculation Chart - SCC'!$H$3:$H$23, MATCH(E158,'Calculation Chart - SCC'!$G$3:$G$23, 0)),"N/A based on utility billing method"),"N/A move-in date after 3/1/2024"))</f>
        <v/>
      </c>
      <c r="Q158" s="184" t="str">
        <f t="shared" si="4"/>
        <v/>
      </c>
      <c r="R158" s="97" t="str">
        <f t="shared" si="5"/>
        <v/>
      </c>
    </row>
    <row r="159" spans="1:18" ht="15.75" x14ac:dyDescent="0.25">
      <c r="A159" s="159" t="str">
        <f>IF('2 - Unit Info'!A159&lt;&gt;"",'2 - Unit Info'!A159,"")</f>
        <v/>
      </c>
      <c r="B159" s="160" t="str">
        <f>IF('2 - Unit Info'!E159&lt;&gt;"",'2 - Unit Info'!E159,"")</f>
        <v/>
      </c>
      <c r="C159" s="160" t="str">
        <f>IF('2 - Unit Info'!K159&lt;&gt;"",'2 - Unit Info'!K159,"")</f>
        <v/>
      </c>
      <c r="D159" s="160" t="str">
        <f>IF('2 - Unit Info'!H159&lt;&gt;"",'2 - Unit Info'!H159,"")</f>
        <v/>
      </c>
      <c r="E159" s="161" t="str">
        <f>IF('2 - Unit Info'!J159&lt;&gt;"",'2 - Unit Info'!J159,"")</f>
        <v/>
      </c>
      <c r="F159" s="162" t="str">
        <f>IF('2 - Unit Info'!L159 &lt;&gt;"", '2 - Unit Info'!L159, "")</f>
        <v/>
      </c>
      <c r="G159" s="163" t="str">
        <f>IF('2 - Unit Info'!S159 &lt;&gt;"", '2 - Unit Info'!S159, "")</f>
        <v/>
      </c>
      <c r="H159" s="164" t="str">
        <f>IF(LEN(F159)=0,"",IF(F159&lt;DATE(2024,3,1),IF(G159="Paid by tenant to landlord/third party (RUBS)", '5 - Utilities Total'!$D$20*'6 - Per Unit Calculation'!D159,"N/A based on utility billing method"),"N/A move-in date after 3/1/2024"))</f>
        <v/>
      </c>
      <c r="I159" s="164" t="str">
        <f>IF(LEN(F159)=0,"",IF(F159&lt;DATE(2024,3,1),IF(G159="Paid by tenant to landlord/third party (RUBS)", INDEX('Calculation Chart - SCC'!$B$3:$B$23, MATCH(E159,'Calculation Chart - SCC'!$A$3:$A$23, 0)),"N/A based on utility billing method"),"N/A move-in date after 3/1/2024"))</f>
        <v/>
      </c>
      <c r="J159" s="165" t="str">
        <f>IF('2 - Unit Info'!T159 &lt;&gt;"", '2 - Unit Info'!T159, "")</f>
        <v/>
      </c>
      <c r="K159" s="164" t="str">
        <f>IF(LEN(F159)=0,"",IF(F159&lt;DATE(2024,3,1),IF(J159="Paid by tenant to landlord/third party (RUBS)", '5 - Utilities Total'!$D$25*'6 - Per Unit Calculation'!D159,"N/A based on utility billing method"),"N/A move-in date after 3/1/2024"))</f>
        <v/>
      </c>
      <c r="L159" s="164" t="str">
        <f>IF(LEN(F159)=0,"",IF(F159&lt;DATE(2024,3,1),IF(J159="Paid by tenant to landlord/third party (RUBS)",INDEX('Calculation Chart - SCC'!$E$3:$E$23, MATCH(E159,'Calculation Chart - SCC'!$D$3:$D$23, 0)),"N/A based on utility billing method"),"N/A move-in date after 3/1/2024"))</f>
        <v/>
      </c>
      <c r="M159" s="165" t="str">
        <f>IF('2 - Unit Info'!U159 &lt;&gt;"", '2 - Unit Info'!U159, "")</f>
        <v/>
      </c>
      <c r="N159" s="164" t="str">
        <f>IF(LEN(F159)=0,"",IF(F159&lt;DATE(2024,3,1),IF(M159="Paid by tenant to landlord/third party (RUBS)", '5 - Utilities Total'!$D$30*'6 - Per Unit Calculation'!D159,"N/A based on utility billing method"),"N/A move-in date after 3/1/2024"))</f>
        <v/>
      </c>
      <c r="O159" s="182" t="str">
        <f>IF(LEN(F159)=0,"",IF(F159&lt;DATE(2024,3,1),IF(M159="Paid by tenant to landlord/third party (RUBS)",INDEX('Calculation Chart - SCC'!$H$3:$H$23, MATCH(E159,'Calculation Chart - SCC'!$G$3:$G$23, 0)),"N/A based on utility billing method"),"N/A move-in date after 3/1/2024"))</f>
        <v/>
      </c>
      <c r="Q159" s="184" t="str">
        <f t="shared" si="4"/>
        <v/>
      </c>
      <c r="R159" s="97" t="str">
        <f t="shared" si="5"/>
        <v/>
      </c>
    </row>
    <row r="160" spans="1:18" ht="15.75" x14ac:dyDescent="0.25">
      <c r="A160" s="159" t="str">
        <f>IF('2 - Unit Info'!A160&lt;&gt;"",'2 - Unit Info'!A160,"")</f>
        <v/>
      </c>
      <c r="B160" s="160" t="str">
        <f>IF('2 - Unit Info'!E160&lt;&gt;"",'2 - Unit Info'!E160,"")</f>
        <v/>
      </c>
      <c r="C160" s="160" t="str">
        <f>IF('2 - Unit Info'!K160&lt;&gt;"",'2 - Unit Info'!K160,"")</f>
        <v/>
      </c>
      <c r="D160" s="160" t="str">
        <f>IF('2 - Unit Info'!H160&lt;&gt;"",'2 - Unit Info'!H160,"")</f>
        <v/>
      </c>
      <c r="E160" s="161" t="str">
        <f>IF('2 - Unit Info'!J160&lt;&gt;"",'2 - Unit Info'!J160,"")</f>
        <v/>
      </c>
      <c r="F160" s="162" t="str">
        <f>IF('2 - Unit Info'!L160 &lt;&gt;"", '2 - Unit Info'!L160, "")</f>
        <v/>
      </c>
      <c r="G160" s="163" t="str">
        <f>IF('2 - Unit Info'!S160 &lt;&gt;"", '2 - Unit Info'!S160, "")</f>
        <v/>
      </c>
      <c r="H160" s="164" t="str">
        <f>IF(LEN(F160)=0,"",IF(F160&lt;DATE(2024,3,1),IF(G160="Paid by tenant to landlord/third party (RUBS)", '5 - Utilities Total'!$D$20*'6 - Per Unit Calculation'!D160,"N/A based on utility billing method"),"N/A move-in date after 3/1/2024"))</f>
        <v/>
      </c>
      <c r="I160" s="164" t="str">
        <f>IF(LEN(F160)=0,"",IF(F160&lt;DATE(2024,3,1),IF(G160="Paid by tenant to landlord/third party (RUBS)", INDEX('Calculation Chart - SCC'!$B$3:$B$23, MATCH(E160,'Calculation Chart - SCC'!$A$3:$A$23, 0)),"N/A based on utility billing method"),"N/A move-in date after 3/1/2024"))</f>
        <v/>
      </c>
      <c r="J160" s="165" t="str">
        <f>IF('2 - Unit Info'!T160 &lt;&gt;"", '2 - Unit Info'!T160, "")</f>
        <v/>
      </c>
      <c r="K160" s="164" t="str">
        <f>IF(LEN(F160)=0,"",IF(F160&lt;DATE(2024,3,1),IF(J160="Paid by tenant to landlord/third party (RUBS)", '5 - Utilities Total'!$D$25*'6 - Per Unit Calculation'!D160,"N/A based on utility billing method"),"N/A move-in date after 3/1/2024"))</f>
        <v/>
      </c>
      <c r="L160" s="164" t="str">
        <f>IF(LEN(F160)=0,"",IF(F160&lt;DATE(2024,3,1),IF(J160="Paid by tenant to landlord/third party (RUBS)",INDEX('Calculation Chart - SCC'!$E$3:$E$23, MATCH(E160,'Calculation Chart - SCC'!$D$3:$D$23, 0)),"N/A based on utility billing method"),"N/A move-in date after 3/1/2024"))</f>
        <v/>
      </c>
      <c r="M160" s="165" t="str">
        <f>IF('2 - Unit Info'!U160 &lt;&gt;"", '2 - Unit Info'!U160, "")</f>
        <v/>
      </c>
      <c r="N160" s="164" t="str">
        <f>IF(LEN(F160)=0,"",IF(F160&lt;DATE(2024,3,1),IF(M160="Paid by tenant to landlord/third party (RUBS)", '5 - Utilities Total'!$D$30*'6 - Per Unit Calculation'!D160,"N/A based on utility billing method"),"N/A move-in date after 3/1/2024"))</f>
        <v/>
      </c>
      <c r="O160" s="182" t="str">
        <f>IF(LEN(F160)=0,"",IF(F160&lt;DATE(2024,3,1),IF(M160="Paid by tenant to landlord/third party (RUBS)",INDEX('Calculation Chart - SCC'!$H$3:$H$23, MATCH(E160,'Calculation Chart - SCC'!$G$3:$G$23, 0)),"N/A based on utility billing method"),"N/A move-in date after 3/1/2024"))</f>
        <v/>
      </c>
      <c r="Q160" s="184" t="str">
        <f t="shared" si="4"/>
        <v/>
      </c>
      <c r="R160" s="97" t="str">
        <f t="shared" si="5"/>
        <v/>
      </c>
    </row>
    <row r="161" spans="1:18" ht="15.75" x14ac:dyDescent="0.25">
      <c r="A161" s="159" t="str">
        <f>IF('2 - Unit Info'!A161&lt;&gt;"",'2 - Unit Info'!A161,"")</f>
        <v/>
      </c>
      <c r="B161" s="160" t="str">
        <f>IF('2 - Unit Info'!E161&lt;&gt;"",'2 - Unit Info'!E161,"")</f>
        <v/>
      </c>
      <c r="C161" s="160" t="str">
        <f>IF('2 - Unit Info'!K161&lt;&gt;"",'2 - Unit Info'!K161,"")</f>
        <v/>
      </c>
      <c r="D161" s="160" t="str">
        <f>IF('2 - Unit Info'!H161&lt;&gt;"",'2 - Unit Info'!H161,"")</f>
        <v/>
      </c>
      <c r="E161" s="161" t="str">
        <f>IF('2 - Unit Info'!J161&lt;&gt;"",'2 - Unit Info'!J161,"")</f>
        <v/>
      </c>
      <c r="F161" s="162" t="str">
        <f>IF('2 - Unit Info'!L161 &lt;&gt;"", '2 - Unit Info'!L161, "")</f>
        <v/>
      </c>
      <c r="G161" s="163" t="str">
        <f>IF('2 - Unit Info'!S161 &lt;&gt;"", '2 - Unit Info'!S161, "")</f>
        <v/>
      </c>
      <c r="H161" s="164" t="str">
        <f>IF(LEN(F161)=0,"",IF(F161&lt;DATE(2024,3,1),IF(G161="Paid by tenant to landlord/third party (RUBS)", '5 - Utilities Total'!$D$20*'6 - Per Unit Calculation'!D161,"N/A based on utility billing method"),"N/A move-in date after 3/1/2024"))</f>
        <v/>
      </c>
      <c r="I161" s="164" t="str">
        <f>IF(LEN(F161)=0,"",IF(F161&lt;DATE(2024,3,1),IF(G161="Paid by tenant to landlord/third party (RUBS)", INDEX('Calculation Chart - SCC'!$B$3:$B$23, MATCH(E161,'Calculation Chart - SCC'!$A$3:$A$23, 0)),"N/A based on utility billing method"),"N/A move-in date after 3/1/2024"))</f>
        <v/>
      </c>
      <c r="J161" s="165" t="str">
        <f>IF('2 - Unit Info'!T161 &lt;&gt;"", '2 - Unit Info'!T161, "")</f>
        <v/>
      </c>
      <c r="K161" s="164" t="str">
        <f>IF(LEN(F161)=0,"",IF(F161&lt;DATE(2024,3,1),IF(J161="Paid by tenant to landlord/third party (RUBS)", '5 - Utilities Total'!$D$25*'6 - Per Unit Calculation'!D161,"N/A based on utility billing method"),"N/A move-in date after 3/1/2024"))</f>
        <v/>
      </c>
      <c r="L161" s="164" t="str">
        <f>IF(LEN(F161)=0,"",IF(F161&lt;DATE(2024,3,1),IF(J161="Paid by tenant to landlord/third party (RUBS)",INDEX('Calculation Chart - SCC'!$E$3:$E$23, MATCH(E161,'Calculation Chart - SCC'!$D$3:$D$23, 0)),"N/A based on utility billing method"),"N/A move-in date after 3/1/2024"))</f>
        <v/>
      </c>
      <c r="M161" s="165" t="str">
        <f>IF('2 - Unit Info'!U161 &lt;&gt;"", '2 - Unit Info'!U161, "")</f>
        <v/>
      </c>
      <c r="N161" s="164" t="str">
        <f>IF(LEN(F161)=0,"",IF(F161&lt;DATE(2024,3,1),IF(M161="Paid by tenant to landlord/third party (RUBS)", '5 - Utilities Total'!$D$30*'6 - Per Unit Calculation'!D161,"N/A based on utility billing method"),"N/A move-in date after 3/1/2024"))</f>
        <v/>
      </c>
      <c r="O161" s="182" t="str">
        <f>IF(LEN(F161)=0,"",IF(F161&lt;DATE(2024,3,1),IF(M161="Paid by tenant to landlord/third party (RUBS)",INDEX('Calculation Chart - SCC'!$H$3:$H$23, MATCH(E161,'Calculation Chart - SCC'!$G$3:$G$23, 0)),"N/A based on utility billing method"),"N/A move-in date after 3/1/2024"))</f>
        <v/>
      </c>
      <c r="Q161" s="184" t="str">
        <f t="shared" si="4"/>
        <v/>
      </c>
      <c r="R161" s="97" t="str">
        <f t="shared" si="5"/>
        <v/>
      </c>
    </row>
    <row r="162" spans="1:18" ht="15.75" x14ac:dyDescent="0.25">
      <c r="A162" s="159" t="str">
        <f>IF('2 - Unit Info'!A162&lt;&gt;"",'2 - Unit Info'!A162,"")</f>
        <v/>
      </c>
      <c r="B162" s="160" t="str">
        <f>IF('2 - Unit Info'!E162&lt;&gt;"",'2 - Unit Info'!E162,"")</f>
        <v/>
      </c>
      <c r="C162" s="160" t="str">
        <f>IF('2 - Unit Info'!K162&lt;&gt;"",'2 - Unit Info'!K162,"")</f>
        <v/>
      </c>
      <c r="D162" s="160" t="str">
        <f>IF('2 - Unit Info'!H162&lt;&gt;"",'2 - Unit Info'!H162,"")</f>
        <v/>
      </c>
      <c r="E162" s="161" t="str">
        <f>IF('2 - Unit Info'!J162&lt;&gt;"",'2 - Unit Info'!J162,"")</f>
        <v/>
      </c>
      <c r="F162" s="162" t="str">
        <f>IF('2 - Unit Info'!L162 &lt;&gt;"", '2 - Unit Info'!L162, "")</f>
        <v/>
      </c>
      <c r="G162" s="163" t="str">
        <f>IF('2 - Unit Info'!S162 &lt;&gt;"", '2 - Unit Info'!S162, "")</f>
        <v/>
      </c>
      <c r="H162" s="164" t="str">
        <f>IF(LEN(F162)=0,"",IF(F162&lt;DATE(2024,3,1),IF(G162="Paid by tenant to landlord/third party (RUBS)", '5 - Utilities Total'!$D$20*'6 - Per Unit Calculation'!D162,"N/A based on utility billing method"),"N/A move-in date after 3/1/2024"))</f>
        <v/>
      </c>
      <c r="I162" s="164" t="str">
        <f>IF(LEN(F162)=0,"",IF(F162&lt;DATE(2024,3,1),IF(G162="Paid by tenant to landlord/third party (RUBS)", INDEX('Calculation Chart - SCC'!$B$3:$B$23, MATCH(E162,'Calculation Chart - SCC'!$A$3:$A$23, 0)),"N/A based on utility billing method"),"N/A move-in date after 3/1/2024"))</f>
        <v/>
      </c>
      <c r="J162" s="165" t="str">
        <f>IF('2 - Unit Info'!T162 &lt;&gt;"", '2 - Unit Info'!T162, "")</f>
        <v/>
      </c>
      <c r="K162" s="164" t="str">
        <f>IF(LEN(F162)=0,"",IF(F162&lt;DATE(2024,3,1),IF(J162="Paid by tenant to landlord/third party (RUBS)", '5 - Utilities Total'!$D$25*'6 - Per Unit Calculation'!D162,"N/A based on utility billing method"),"N/A move-in date after 3/1/2024"))</f>
        <v/>
      </c>
      <c r="L162" s="164" t="str">
        <f>IF(LEN(F162)=0,"",IF(F162&lt;DATE(2024,3,1),IF(J162="Paid by tenant to landlord/third party (RUBS)",INDEX('Calculation Chart - SCC'!$E$3:$E$23, MATCH(E162,'Calculation Chart - SCC'!$D$3:$D$23, 0)),"N/A based on utility billing method"),"N/A move-in date after 3/1/2024"))</f>
        <v/>
      </c>
      <c r="M162" s="165" t="str">
        <f>IF('2 - Unit Info'!U162 &lt;&gt;"", '2 - Unit Info'!U162, "")</f>
        <v/>
      </c>
      <c r="N162" s="164" t="str">
        <f>IF(LEN(F162)=0,"",IF(F162&lt;DATE(2024,3,1),IF(M162="Paid by tenant to landlord/third party (RUBS)", '5 - Utilities Total'!$D$30*'6 - Per Unit Calculation'!D162,"N/A based on utility billing method"),"N/A move-in date after 3/1/2024"))</f>
        <v/>
      </c>
      <c r="O162" s="182" t="str">
        <f>IF(LEN(F162)=0,"",IF(F162&lt;DATE(2024,3,1),IF(M162="Paid by tenant to landlord/third party (RUBS)",INDEX('Calculation Chart - SCC'!$H$3:$H$23, MATCH(E162,'Calculation Chart - SCC'!$G$3:$G$23, 0)),"N/A based on utility billing method"),"N/A move-in date after 3/1/2024"))</f>
        <v/>
      </c>
      <c r="Q162" s="184" t="str">
        <f t="shared" si="4"/>
        <v/>
      </c>
      <c r="R162" s="97" t="str">
        <f t="shared" si="5"/>
        <v/>
      </c>
    </row>
    <row r="163" spans="1:18" ht="15.75" x14ac:dyDescent="0.25">
      <c r="A163" s="159" t="str">
        <f>IF('2 - Unit Info'!A163&lt;&gt;"",'2 - Unit Info'!A163,"")</f>
        <v/>
      </c>
      <c r="B163" s="160" t="str">
        <f>IF('2 - Unit Info'!E163&lt;&gt;"",'2 - Unit Info'!E163,"")</f>
        <v/>
      </c>
      <c r="C163" s="160" t="str">
        <f>IF('2 - Unit Info'!K163&lt;&gt;"",'2 - Unit Info'!K163,"")</f>
        <v/>
      </c>
      <c r="D163" s="160" t="str">
        <f>IF('2 - Unit Info'!H163&lt;&gt;"",'2 - Unit Info'!H163,"")</f>
        <v/>
      </c>
      <c r="E163" s="161" t="str">
        <f>IF('2 - Unit Info'!J163&lt;&gt;"",'2 - Unit Info'!J163,"")</f>
        <v/>
      </c>
      <c r="F163" s="162" t="str">
        <f>IF('2 - Unit Info'!L163 &lt;&gt;"", '2 - Unit Info'!L163, "")</f>
        <v/>
      </c>
      <c r="G163" s="163" t="str">
        <f>IF('2 - Unit Info'!S163 &lt;&gt;"", '2 - Unit Info'!S163, "")</f>
        <v/>
      </c>
      <c r="H163" s="164" t="str">
        <f>IF(LEN(F163)=0,"",IF(F163&lt;DATE(2024,3,1),IF(G163="Paid by tenant to landlord/third party (RUBS)", '5 - Utilities Total'!$D$20*'6 - Per Unit Calculation'!D163,"N/A based on utility billing method"),"N/A move-in date after 3/1/2024"))</f>
        <v/>
      </c>
      <c r="I163" s="164" t="str">
        <f>IF(LEN(F163)=0,"",IF(F163&lt;DATE(2024,3,1),IF(G163="Paid by tenant to landlord/third party (RUBS)", INDEX('Calculation Chart - SCC'!$B$3:$B$23, MATCH(E163,'Calculation Chart - SCC'!$A$3:$A$23, 0)),"N/A based on utility billing method"),"N/A move-in date after 3/1/2024"))</f>
        <v/>
      </c>
      <c r="J163" s="165" t="str">
        <f>IF('2 - Unit Info'!T163 &lt;&gt;"", '2 - Unit Info'!T163, "")</f>
        <v/>
      </c>
      <c r="K163" s="164" t="str">
        <f>IF(LEN(F163)=0,"",IF(F163&lt;DATE(2024,3,1),IF(J163="Paid by tenant to landlord/third party (RUBS)", '5 - Utilities Total'!$D$25*'6 - Per Unit Calculation'!D163,"N/A based on utility billing method"),"N/A move-in date after 3/1/2024"))</f>
        <v/>
      </c>
      <c r="L163" s="164" t="str">
        <f>IF(LEN(F163)=0,"",IF(F163&lt;DATE(2024,3,1),IF(J163="Paid by tenant to landlord/third party (RUBS)",INDEX('Calculation Chart - SCC'!$E$3:$E$23, MATCH(E163,'Calculation Chart - SCC'!$D$3:$D$23, 0)),"N/A based on utility billing method"),"N/A move-in date after 3/1/2024"))</f>
        <v/>
      </c>
      <c r="M163" s="165" t="str">
        <f>IF('2 - Unit Info'!U163 &lt;&gt;"", '2 - Unit Info'!U163, "")</f>
        <v/>
      </c>
      <c r="N163" s="164" t="str">
        <f>IF(LEN(F163)=0,"",IF(F163&lt;DATE(2024,3,1),IF(M163="Paid by tenant to landlord/third party (RUBS)", '5 - Utilities Total'!$D$30*'6 - Per Unit Calculation'!D163,"N/A based on utility billing method"),"N/A move-in date after 3/1/2024"))</f>
        <v/>
      </c>
      <c r="O163" s="182" t="str">
        <f>IF(LEN(F163)=0,"",IF(F163&lt;DATE(2024,3,1),IF(M163="Paid by tenant to landlord/third party (RUBS)",INDEX('Calculation Chart - SCC'!$H$3:$H$23, MATCH(E163,'Calculation Chart - SCC'!$G$3:$G$23, 0)),"N/A based on utility billing method"),"N/A move-in date after 3/1/2024"))</f>
        <v/>
      </c>
      <c r="Q163" s="184" t="str">
        <f t="shared" si="4"/>
        <v/>
      </c>
      <c r="R163" s="97" t="str">
        <f t="shared" si="5"/>
        <v/>
      </c>
    </row>
    <row r="164" spans="1:18" ht="15.75" x14ac:dyDescent="0.25">
      <c r="A164" s="159" t="str">
        <f>IF('2 - Unit Info'!A164&lt;&gt;"",'2 - Unit Info'!A164,"")</f>
        <v/>
      </c>
      <c r="B164" s="160" t="str">
        <f>IF('2 - Unit Info'!E164&lt;&gt;"",'2 - Unit Info'!E164,"")</f>
        <v/>
      </c>
      <c r="C164" s="160" t="str">
        <f>IF('2 - Unit Info'!K164&lt;&gt;"",'2 - Unit Info'!K164,"")</f>
        <v/>
      </c>
      <c r="D164" s="160" t="str">
        <f>IF('2 - Unit Info'!H164&lt;&gt;"",'2 - Unit Info'!H164,"")</f>
        <v/>
      </c>
      <c r="E164" s="161" t="str">
        <f>IF('2 - Unit Info'!J164&lt;&gt;"",'2 - Unit Info'!J164,"")</f>
        <v/>
      </c>
      <c r="F164" s="162" t="str">
        <f>IF('2 - Unit Info'!L164 &lt;&gt;"", '2 - Unit Info'!L164, "")</f>
        <v/>
      </c>
      <c r="G164" s="163" t="str">
        <f>IF('2 - Unit Info'!S164 &lt;&gt;"", '2 - Unit Info'!S164, "")</f>
        <v/>
      </c>
      <c r="H164" s="164" t="str">
        <f>IF(LEN(F164)=0,"",IF(F164&lt;DATE(2024,3,1),IF(G164="Paid by tenant to landlord/third party (RUBS)", '5 - Utilities Total'!$D$20*'6 - Per Unit Calculation'!D164,"N/A based on utility billing method"),"N/A move-in date after 3/1/2024"))</f>
        <v/>
      </c>
      <c r="I164" s="164" t="str">
        <f>IF(LEN(F164)=0,"",IF(F164&lt;DATE(2024,3,1),IF(G164="Paid by tenant to landlord/third party (RUBS)", INDEX('Calculation Chart - SCC'!$B$3:$B$23, MATCH(E164,'Calculation Chart - SCC'!$A$3:$A$23, 0)),"N/A based on utility billing method"),"N/A move-in date after 3/1/2024"))</f>
        <v/>
      </c>
      <c r="J164" s="165" t="str">
        <f>IF('2 - Unit Info'!T164 &lt;&gt;"", '2 - Unit Info'!T164, "")</f>
        <v/>
      </c>
      <c r="K164" s="164" t="str">
        <f>IF(LEN(F164)=0,"",IF(F164&lt;DATE(2024,3,1),IF(J164="Paid by tenant to landlord/third party (RUBS)", '5 - Utilities Total'!$D$25*'6 - Per Unit Calculation'!D164,"N/A based on utility billing method"),"N/A move-in date after 3/1/2024"))</f>
        <v/>
      </c>
      <c r="L164" s="164" t="str">
        <f>IF(LEN(F164)=0,"",IF(F164&lt;DATE(2024,3,1),IF(J164="Paid by tenant to landlord/third party (RUBS)",INDEX('Calculation Chart - SCC'!$E$3:$E$23, MATCH(E164,'Calculation Chart - SCC'!$D$3:$D$23, 0)),"N/A based on utility billing method"),"N/A move-in date after 3/1/2024"))</f>
        <v/>
      </c>
      <c r="M164" s="165" t="str">
        <f>IF('2 - Unit Info'!U164 &lt;&gt;"", '2 - Unit Info'!U164, "")</f>
        <v/>
      </c>
      <c r="N164" s="164" t="str">
        <f>IF(LEN(F164)=0,"",IF(F164&lt;DATE(2024,3,1),IF(M164="Paid by tenant to landlord/third party (RUBS)", '5 - Utilities Total'!$D$30*'6 - Per Unit Calculation'!D164,"N/A based on utility billing method"),"N/A move-in date after 3/1/2024"))</f>
        <v/>
      </c>
      <c r="O164" s="182" t="str">
        <f>IF(LEN(F164)=0,"",IF(F164&lt;DATE(2024,3,1),IF(M164="Paid by tenant to landlord/third party (RUBS)",INDEX('Calculation Chart - SCC'!$H$3:$H$23, MATCH(E164,'Calculation Chart - SCC'!$G$3:$G$23, 0)),"N/A based on utility billing method"),"N/A move-in date after 3/1/2024"))</f>
        <v/>
      </c>
      <c r="Q164" s="184" t="str">
        <f t="shared" si="4"/>
        <v/>
      </c>
      <c r="R164" s="97" t="str">
        <f t="shared" si="5"/>
        <v/>
      </c>
    </row>
    <row r="165" spans="1:18" ht="15.75" x14ac:dyDescent="0.25">
      <c r="A165" s="159" t="str">
        <f>IF('2 - Unit Info'!A165&lt;&gt;"",'2 - Unit Info'!A165,"")</f>
        <v/>
      </c>
      <c r="B165" s="160" t="str">
        <f>IF('2 - Unit Info'!E165&lt;&gt;"",'2 - Unit Info'!E165,"")</f>
        <v/>
      </c>
      <c r="C165" s="160" t="str">
        <f>IF('2 - Unit Info'!K165&lt;&gt;"",'2 - Unit Info'!K165,"")</f>
        <v/>
      </c>
      <c r="D165" s="160" t="str">
        <f>IF('2 - Unit Info'!H165&lt;&gt;"",'2 - Unit Info'!H165,"")</f>
        <v/>
      </c>
      <c r="E165" s="161" t="str">
        <f>IF('2 - Unit Info'!J165&lt;&gt;"",'2 - Unit Info'!J165,"")</f>
        <v/>
      </c>
      <c r="F165" s="162" t="str">
        <f>IF('2 - Unit Info'!L165 &lt;&gt;"", '2 - Unit Info'!L165, "")</f>
        <v/>
      </c>
      <c r="G165" s="163" t="str">
        <f>IF('2 - Unit Info'!S165 &lt;&gt;"", '2 - Unit Info'!S165, "")</f>
        <v/>
      </c>
      <c r="H165" s="164" t="str">
        <f>IF(LEN(F165)=0,"",IF(F165&lt;DATE(2024,3,1),IF(G165="Paid by tenant to landlord/third party (RUBS)", '5 - Utilities Total'!$D$20*'6 - Per Unit Calculation'!D165,"N/A based on utility billing method"),"N/A move-in date after 3/1/2024"))</f>
        <v/>
      </c>
      <c r="I165" s="164" t="str">
        <f>IF(LEN(F165)=0,"",IF(F165&lt;DATE(2024,3,1),IF(G165="Paid by tenant to landlord/third party (RUBS)", INDEX('Calculation Chart - SCC'!$B$3:$B$23, MATCH(E165,'Calculation Chart - SCC'!$A$3:$A$23, 0)),"N/A based on utility billing method"),"N/A move-in date after 3/1/2024"))</f>
        <v/>
      </c>
      <c r="J165" s="165" t="str">
        <f>IF('2 - Unit Info'!T165 &lt;&gt;"", '2 - Unit Info'!T165, "")</f>
        <v/>
      </c>
      <c r="K165" s="164" t="str">
        <f>IF(LEN(F165)=0,"",IF(F165&lt;DATE(2024,3,1),IF(J165="Paid by tenant to landlord/third party (RUBS)", '5 - Utilities Total'!$D$25*'6 - Per Unit Calculation'!D165,"N/A based on utility billing method"),"N/A move-in date after 3/1/2024"))</f>
        <v/>
      </c>
      <c r="L165" s="164" t="str">
        <f>IF(LEN(F165)=0,"",IF(F165&lt;DATE(2024,3,1),IF(J165="Paid by tenant to landlord/third party (RUBS)",INDEX('Calculation Chart - SCC'!$E$3:$E$23, MATCH(E165,'Calculation Chart - SCC'!$D$3:$D$23, 0)),"N/A based on utility billing method"),"N/A move-in date after 3/1/2024"))</f>
        <v/>
      </c>
      <c r="M165" s="165" t="str">
        <f>IF('2 - Unit Info'!U165 &lt;&gt;"", '2 - Unit Info'!U165, "")</f>
        <v/>
      </c>
      <c r="N165" s="164" t="str">
        <f>IF(LEN(F165)=0,"",IF(F165&lt;DATE(2024,3,1),IF(M165="Paid by tenant to landlord/third party (RUBS)", '5 - Utilities Total'!$D$30*'6 - Per Unit Calculation'!D165,"N/A based on utility billing method"),"N/A move-in date after 3/1/2024"))</f>
        <v/>
      </c>
      <c r="O165" s="182" t="str">
        <f>IF(LEN(F165)=0,"",IF(F165&lt;DATE(2024,3,1),IF(M165="Paid by tenant to landlord/third party (RUBS)",INDEX('Calculation Chart - SCC'!$H$3:$H$23, MATCH(E165,'Calculation Chart - SCC'!$G$3:$G$23, 0)),"N/A based on utility billing method"),"N/A move-in date after 3/1/2024"))</f>
        <v/>
      </c>
      <c r="Q165" s="184" t="str">
        <f t="shared" si="4"/>
        <v/>
      </c>
      <c r="R165" s="97" t="str">
        <f t="shared" si="5"/>
        <v/>
      </c>
    </row>
    <row r="166" spans="1:18" ht="15.75" x14ac:dyDescent="0.25">
      <c r="A166" s="159" t="str">
        <f>IF('2 - Unit Info'!A166&lt;&gt;"",'2 - Unit Info'!A166,"")</f>
        <v/>
      </c>
      <c r="B166" s="160" t="str">
        <f>IF('2 - Unit Info'!E166&lt;&gt;"",'2 - Unit Info'!E166,"")</f>
        <v/>
      </c>
      <c r="C166" s="160" t="str">
        <f>IF('2 - Unit Info'!K166&lt;&gt;"",'2 - Unit Info'!K166,"")</f>
        <v/>
      </c>
      <c r="D166" s="160" t="str">
        <f>IF('2 - Unit Info'!H166&lt;&gt;"",'2 - Unit Info'!H166,"")</f>
        <v/>
      </c>
      <c r="E166" s="161" t="str">
        <f>IF('2 - Unit Info'!J166&lt;&gt;"",'2 - Unit Info'!J166,"")</f>
        <v/>
      </c>
      <c r="F166" s="162" t="str">
        <f>IF('2 - Unit Info'!L166 &lt;&gt;"", '2 - Unit Info'!L166, "")</f>
        <v/>
      </c>
      <c r="G166" s="163" t="str">
        <f>IF('2 - Unit Info'!S166 &lt;&gt;"", '2 - Unit Info'!S166, "")</f>
        <v/>
      </c>
      <c r="H166" s="164" t="str">
        <f>IF(LEN(F166)=0,"",IF(F166&lt;DATE(2024,3,1),IF(G166="Paid by tenant to landlord/third party (RUBS)", '5 - Utilities Total'!$D$20*'6 - Per Unit Calculation'!D166,"N/A based on utility billing method"),"N/A move-in date after 3/1/2024"))</f>
        <v/>
      </c>
      <c r="I166" s="164" t="str">
        <f>IF(LEN(F166)=0,"",IF(F166&lt;DATE(2024,3,1),IF(G166="Paid by tenant to landlord/third party (RUBS)", INDEX('Calculation Chart - SCC'!$B$3:$B$23, MATCH(E166,'Calculation Chart - SCC'!$A$3:$A$23, 0)),"N/A based on utility billing method"),"N/A move-in date after 3/1/2024"))</f>
        <v/>
      </c>
      <c r="J166" s="165" t="str">
        <f>IF('2 - Unit Info'!T166 &lt;&gt;"", '2 - Unit Info'!T166, "")</f>
        <v/>
      </c>
      <c r="K166" s="164" t="str">
        <f>IF(LEN(F166)=0,"",IF(F166&lt;DATE(2024,3,1),IF(J166="Paid by tenant to landlord/third party (RUBS)", '5 - Utilities Total'!$D$25*'6 - Per Unit Calculation'!D166,"N/A based on utility billing method"),"N/A move-in date after 3/1/2024"))</f>
        <v/>
      </c>
      <c r="L166" s="164" t="str">
        <f>IF(LEN(F166)=0,"",IF(F166&lt;DATE(2024,3,1),IF(J166="Paid by tenant to landlord/third party (RUBS)",INDEX('Calculation Chart - SCC'!$E$3:$E$23, MATCH(E166,'Calculation Chart - SCC'!$D$3:$D$23, 0)),"N/A based on utility billing method"),"N/A move-in date after 3/1/2024"))</f>
        <v/>
      </c>
      <c r="M166" s="165" t="str">
        <f>IF('2 - Unit Info'!U166 &lt;&gt;"", '2 - Unit Info'!U166, "")</f>
        <v/>
      </c>
      <c r="N166" s="164" t="str">
        <f>IF(LEN(F166)=0,"",IF(F166&lt;DATE(2024,3,1),IF(M166="Paid by tenant to landlord/third party (RUBS)", '5 - Utilities Total'!$D$30*'6 - Per Unit Calculation'!D166,"N/A based on utility billing method"),"N/A move-in date after 3/1/2024"))</f>
        <v/>
      </c>
      <c r="O166" s="182" t="str">
        <f>IF(LEN(F166)=0,"",IF(F166&lt;DATE(2024,3,1),IF(M166="Paid by tenant to landlord/third party (RUBS)",INDEX('Calculation Chart - SCC'!$H$3:$H$23, MATCH(E166,'Calculation Chart - SCC'!$G$3:$G$23, 0)),"N/A based on utility billing method"),"N/A move-in date after 3/1/2024"))</f>
        <v/>
      </c>
      <c r="Q166" s="184" t="str">
        <f t="shared" si="4"/>
        <v/>
      </c>
      <c r="R166" s="97" t="str">
        <f t="shared" si="5"/>
        <v/>
      </c>
    </row>
    <row r="167" spans="1:18" ht="15.75" x14ac:dyDescent="0.25">
      <c r="A167" s="159" t="str">
        <f>IF('2 - Unit Info'!A167&lt;&gt;"",'2 - Unit Info'!A167,"")</f>
        <v/>
      </c>
      <c r="B167" s="160" t="str">
        <f>IF('2 - Unit Info'!E167&lt;&gt;"",'2 - Unit Info'!E167,"")</f>
        <v/>
      </c>
      <c r="C167" s="160" t="str">
        <f>IF('2 - Unit Info'!K167&lt;&gt;"",'2 - Unit Info'!K167,"")</f>
        <v/>
      </c>
      <c r="D167" s="160" t="str">
        <f>IF('2 - Unit Info'!H167&lt;&gt;"",'2 - Unit Info'!H167,"")</f>
        <v/>
      </c>
      <c r="E167" s="161" t="str">
        <f>IF('2 - Unit Info'!J167&lt;&gt;"",'2 - Unit Info'!J167,"")</f>
        <v/>
      </c>
      <c r="F167" s="162" t="str">
        <f>IF('2 - Unit Info'!L167 &lt;&gt;"", '2 - Unit Info'!L167, "")</f>
        <v/>
      </c>
      <c r="G167" s="163" t="str">
        <f>IF('2 - Unit Info'!S167 &lt;&gt;"", '2 - Unit Info'!S167, "")</f>
        <v/>
      </c>
      <c r="H167" s="164" t="str">
        <f>IF(LEN(F167)=0,"",IF(F167&lt;DATE(2024,3,1),IF(G167="Paid by tenant to landlord/third party (RUBS)", '5 - Utilities Total'!$D$20*'6 - Per Unit Calculation'!D167,"N/A based on utility billing method"),"N/A move-in date after 3/1/2024"))</f>
        <v/>
      </c>
      <c r="I167" s="164" t="str">
        <f>IF(LEN(F167)=0,"",IF(F167&lt;DATE(2024,3,1),IF(G167="Paid by tenant to landlord/third party (RUBS)", INDEX('Calculation Chart - SCC'!$B$3:$B$23, MATCH(E167,'Calculation Chart - SCC'!$A$3:$A$23, 0)),"N/A based on utility billing method"),"N/A move-in date after 3/1/2024"))</f>
        <v/>
      </c>
      <c r="J167" s="165" t="str">
        <f>IF('2 - Unit Info'!T167 &lt;&gt;"", '2 - Unit Info'!T167, "")</f>
        <v/>
      </c>
      <c r="K167" s="164" t="str">
        <f>IF(LEN(F167)=0,"",IF(F167&lt;DATE(2024,3,1),IF(J167="Paid by tenant to landlord/third party (RUBS)", '5 - Utilities Total'!$D$25*'6 - Per Unit Calculation'!D167,"N/A based on utility billing method"),"N/A move-in date after 3/1/2024"))</f>
        <v/>
      </c>
      <c r="L167" s="164" t="str">
        <f>IF(LEN(F167)=0,"",IF(F167&lt;DATE(2024,3,1),IF(J167="Paid by tenant to landlord/third party (RUBS)",INDEX('Calculation Chart - SCC'!$E$3:$E$23, MATCH(E167,'Calculation Chart - SCC'!$D$3:$D$23, 0)),"N/A based on utility billing method"),"N/A move-in date after 3/1/2024"))</f>
        <v/>
      </c>
      <c r="M167" s="165" t="str">
        <f>IF('2 - Unit Info'!U167 &lt;&gt;"", '2 - Unit Info'!U167, "")</f>
        <v/>
      </c>
      <c r="N167" s="164" t="str">
        <f>IF(LEN(F167)=0,"",IF(F167&lt;DATE(2024,3,1),IF(M167="Paid by tenant to landlord/third party (RUBS)", '5 - Utilities Total'!$D$30*'6 - Per Unit Calculation'!D167,"N/A based on utility billing method"),"N/A move-in date after 3/1/2024"))</f>
        <v/>
      </c>
      <c r="O167" s="182" t="str">
        <f>IF(LEN(F167)=0,"",IF(F167&lt;DATE(2024,3,1),IF(M167="Paid by tenant to landlord/third party (RUBS)",INDEX('Calculation Chart - SCC'!$H$3:$H$23, MATCH(E167,'Calculation Chart - SCC'!$G$3:$G$23, 0)),"N/A based on utility billing method"),"N/A move-in date after 3/1/2024"))</f>
        <v/>
      </c>
      <c r="Q167" s="184" t="str">
        <f t="shared" si="4"/>
        <v/>
      </c>
      <c r="R167" s="97" t="str">
        <f t="shared" si="5"/>
        <v/>
      </c>
    </row>
    <row r="168" spans="1:18" ht="15.75" x14ac:dyDescent="0.25">
      <c r="A168" s="159" t="str">
        <f>IF('2 - Unit Info'!A168&lt;&gt;"",'2 - Unit Info'!A168,"")</f>
        <v/>
      </c>
      <c r="B168" s="160" t="str">
        <f>IF('2 - Unit Info'!E168&lt;&gt;"",'2 - Unit Info'!E168,"")</f>
        <v/>
      </c>
      <c r="C168" s="160" t="str">
        <f>IF('2 - Unit Info'!K168&lt;&gt;"",'2 - Unit Info'!K168,"")</f>
        <v/>
      </c>
      <c r="D168" s="160" t="str">
        <f>IF('2 - Unit Info'!H168&lt;&gt;"",'2 - Unit Info'!H168,"")</f>
        <v/>
      </c>
      <c r="E168" s="161" t="str">
        <f>IF('2 - Unit Info'!J168&lt;&gt;"",'2 - Unit Info'!J168,"")</f>
        <v/>
      </c>
      <c r="F168" s="162" t="str">
        <f>IF('2 - Unit Info'!L168 &lt;&gt;"", '2 - Unit Info'!L168, "")</f>
        <v/>
      </c>
      <c r="G168" s="163" t="str">
        <f>IF('2 - Unit Info'!S168 &lt;&gt;"", '2 - Unit Info'!S168, "")</f>
        <v/>
      </c>
      <c r="H168" s="164" t="str">
        <f>IF(LEN(F168)=0,"",IF(F168&lt;DATE(2024,3,1),IF(G168="Paid by tenant to landlord/third party (RUBS)", '5 - Utilities Total'!$D$20*'6 - Per Unit Calculation'!D168,"N/A based on utility billing method"),"N/A move-in date after 3/1/2024"))</f>
        <v/>
      </c>
      <c r="I168" s="164" t="str">
        <f>IF(LEN(F168)=0,"",IF(F168&lt;DATE(2024,3,1),IF(G168="Paid by tenant to landlord/third party (RUBS)", INDEX('Calculation Chart - SCC'!$B$3:$B$23, MATCH(E168,'Calculation Chart - SCC'!$A$3:$A$23, 0)),"N/A based on utility billing method"),"N/A move-in date after 3/1/2024"))</f>
        <v/>
      </c>
      <c r="J168" s="165" t="str">
        <f>IF('2 - Unit Info'!T168 &lt;&gt;"", '2 - Unit Info'!T168, "")</f>
        <v/>
      </c>
      <c r="K168" s="164" t="str">
        <f>IF(LEN(F168)=0,"",IF(F168&lt;DATE(2024,3,1),IF(J168="Paid by tenant to landlord/third party (RUBS)", '5 - Utilities Total'!$D$25*'6 - Per Unit Calculation'!D168,"N/A based on utility billing method"),"N/A move-in date after 3/1/2024"))</f>
        <v/>
      </c>
      <c r="L168" s="164" t="str">
        <f>IF(LEN(F168)=0,"",IF(F168&lt;DATE(2024,3,1),IF(J168="Paid by tenant to landlord/third party (RUBS)",INDEX('Calculation Chart - SCC'!$E$3:$E$23, MATCH(E168,'Calculation Chart - SCC'!$D$3:$D$23, 0)),"N/A based on utility billing method"),"N/A move-in date after 3/1/2024"))</f>
        <v/>
      </c>
      <c r="M168" s="165" t="str">
        <f>IF('2 - Unit Info'!U168 &lt;&gt;"", '2 - Unit Info'!U168, "")</f>
        <v/>
      </c>
      <c r="N168" s="164" t="str">
        <f>IF(LEN(F168)=0,"",IF(F168&lt;DATE(2024,3,1),IF(M168="Paid by tenant to landlord/third party (RUBS)", '5 - Utilities Total'!$D$30*'6 - Per Unit Calculation'!D168,"N/A based on utility billing method"),"N/A move-in date after 3/1/2024"))</f>
        <v/>
      </c>
      <c r="O168" s="182" t="str">
        <f>IF(LEN(F168)=0,"",IF(F168&lt;DATE(2024,3,1),IF(M168="Paid by tenant to landlord/third party (RUBS)",INDEX('Calculation Chart - SCC'!$H$3:$H$23, MATCH(E168,'Calculation Chart - SCC'!$G$3:$G$23, 0)),"N/A based on utility billing method"),"N/A move-in date after 3/1/2024"))</f>
        <v/>
      </c>
      <c r="Q168" s="184" t="str">
        <f t="shared" si="4"/>
        <v/>
      </c>
      <c r="R168" s="97" t="str">
        <f t="shared" si="5"/>
        <v/>
      </c>
    </row>
    <row r="169" spans="1:18" ht="15.75" x14ac:dyDescent="0.25">
      <c r="A169" s="159" t="str">
        <f>IF('2 - Unit Info'!A169&lt;&gt;"",'2 - Unit Info'!A169,"")</f>
        <v/>
      </c>
      <c r="B169" s="160" t="str">
        <f>IF('2 - Unit Info'!E169&lt;&gt;"",'2 - Unit Info'!E169,"")</f>
        <v/>
      </c>
      <c r="C169" s="160" t="str">
        <f>IF('2 - Unit Info'!K169&lt;&gt;"",'2 - Unit Info'!K169,"")</f>
        <v/>
      </c>
      <c r="D169" s="160" t="str">
        <f>IF('2 - Unit Info'!H169&lt;&gt;"",'2 - Unit Info'!H169,"")</f>
        <v/>
      </c>
      <c r="E169" s="161" t="str">
        <f>IF('2 - Unit Info'!J169&lt;&gt;"",'2 - Unit Info'!J169,"")</f>
        <v/>
      </c>
      <c r="F169" s="162" t="str">
        <f>IF('2 - Unit Info'!L169 &lt;&gt;"", '2 - Unit Info'!L169, "")</f>
        <v/>
      </c>
      <c r="G169" s="163" t="str">
        <f>IF('2 - Unit Info'!S169 &lt;&gt;"", '2 - Unit Info'!S169, "")</f>
        <v/>
      </c>
      <c r="H169" s="164" t="str">
        <f>IF(LEN(F169)=0,"",IF(F169&lt;DATE(2024,3,1),IF(G169="Paid by tenant to landlord/third party (RUBS)", '5 - Utilities Total'!$D$20*'6 - Per Unit Calculation'!D169,"N/A based on utility billing method"),"N/A move-in date after 3/1/2024"))</f>
        <v/>
      </c>
      <c r="I169" s="164" t="str">
        <f>IF(LEN(F169)=0,"",IF(F169&lt;DATE(2024,3,1),IF(G169="Paid by tenant to landlord/third party (RUBS)", INDEX('Calculation Chart - SCC'!$B$3:$B$23, MATCH(E169,'Calculation Chart - SCC'!$A$3:$A$23, 0)),"N/A based on utility billing method"),"N/A move-in date after 3/1/2024"))</f>
        <v/>
      </c>
      <c r="J169" s="165" t="str">
        <f>IF('2 - Unit Info'!T169 &lt;&gt;"", '2 - Unit Info'!T169, "")</f>
        <v/>
      </c>
      <c r="K169" s="164" t="str">
        <f>IF(LEN(F169)=0,"",IF(F169&lt;DATE(2024,3,1),IF(J169="Paid by tenant to landlord/third party (RUBS)", '5 - Utilities Total'!$D$25*'6 - Per Unit Calculation'!D169,"N/A based on utility billing method"),"N/A move-in date after 3/1/2024"))</f>
        <v/>
      </c>
      <c r="L169" s="164" t="str">
        <f>IF(LEN(F169)=0,"",IF(F169&lt;DATE(2024,3,1),IF(J169="Paid by tenant to landlord/third party (RUBS)",INDEX('Calculation Chart - SCC'!$E$3:$E$23, MATCH(E169,'Calculation Chart - SCC'!$D$3:$D$23, 0)),"N/A based on utility billing method"),"N/A move-in date after 3/1/2024"))</f>
        <v/>
      </c>
      <c r="M169" s="165" t="str">
        <f>IF('2 - Unit Info'!U169 &lt;&gt;"", '2 - Unit Info'!U169, "")</f>
        <v/>
      </c>
      <c r="N169" s="164" t="str">
        <f>IF(LEN(F169)=0,"",IF(F169&lt;DATE(2024,3,1),IF(M169="Paid by tenant to landlord/third party (RUBS)", '5 - Utilities Total'!$D$30*'6 - Per Unit Calculation'!D169,"N/A based on utility billing method"),"N/A move-in date after 3/1/2024"))</f>
        <v/>
      </c>
      <c r="O169" s="182" t="str">
        <f>IF(LEN(F169)=0,"",IF(F169&lt;DATE(2024,3,1),IF(M169="Paid by tenant to landlord/third party (RUBS)",INDEX('Calculation Chart - SCC'!$H$3:$H$23, MATCH(E169,'Calculation Chart - SCC'!$G$3:$G$23, 0)),"N/A based on utility billing method"),"N/A move-in date after 3/1/2024"))</f>
        <v/>
      </c>
      <c r="Q169" s="184" t="str">
        <f t="shared" si="4"/>
        <v/>
      </c>
      <c r="R169" s="97" t="str">
        <f t="shared" si="5"/>
        <v/>
      </c>
    </row>
    <row r="170" spans="1:18" ht="15.75" x14ac:dyDescent="0.25">
      <c r="A170" s="159" t="str">
        <f>IF('2 - Unit Info'!A170&lt;&gt;"",'2 - Unit Info'!A170,"")</f>
        <v/>
      </c>
      <c r="B170" s="160" t="str">
        <f>IF('2 - Unit Info'!E170&lt;&gt;"",'2 - Unit Info'!E170,"")</f>
        <v/>
      </c>
      <c r="C170" s="160" t="str">
        <f>IF('2 - Unit Info'!K170&lt;&gt;"",'2 - Unit Info'!K170,"")</f>
        <v/>
      </c>
      <c r="D170" s="160" t="str">
        <f>IF('2 - Unit Info'!H170&lt;&gt;"",'2 - Unit Info'!H170,"")</f>
        <v/>
      </c>
      <c r="E170" s="161" t="str">
        <f>IF('2 - Unit Info'!J170&lt;&gt;"",'2 - Unit Info'!J170,"")</f>
        <v/>
      </c>
      <c r="F170" s="162" t="str">
        <f>IF('2 - Unit Info'!L170 &lt;&gt;"", '2 - Unit Info'!L170, "")</f>
        <v/>
      </c>
      <c r="G170" s="163" t="str">
        <f>IF('2 - Unit Info'!S170 &lt;&gt;"", '2 - Unit Info'!S170, "")</f>
        <v/>
      </c>
      <c r="H170" s="164" t="str">
        <f>IF(LEN(F170)=0,"",IF(F170&lt;DATE(2024,3,1),IF(G170="Paid by tenant to landlord/third party (RUBS)", '5 - Utilities Total'!$D$20*'6 - Per Unit Calculation'!D170,"N/A based on utility billing method"),"N/A move-in date after 3/1/2024"))</f>
        <v/>
      </c>
      <c r="I170" s="164" t="str">
        <f>IF(LEN(F170)=0,"",IF(F170&lt;DATE(2024,3,1),IF(G170="Paid by tenant to landlord/third party (RUBS)", INDEX('Calculation Chart - SCC'!$B$3:$B$23, MATCH(E170,'Calculation Chart - SCC'!$A$3:$A$23, 0)),"N/A based on utility billing method"),"N/A move-in date after 3/1/2024"))</f>
        <v/>
      </c>
      <c r="J170" s="165" t="str">
        <f>IF('2 - Unit Info'!T170 &lt;&gt;"", '2 - Unit Info'!T170, "")</f>
        <v/>
      </c>
      <c r="K170" s="164" t="str">
        <f>IF(LEN(F170)=0,"",IF(F170&lt;DATE(2024,3,1),IF(J170="Paid by tenant to landlord/third party (RUBS)", '5 - Utilities Total'!$D$25*'6 - Per Unit Calculation'!D170,"N/A based on utility billing method"),"N/A move-in date after 3/1/2024"))</f>
        <v/>
      </c>
      <c r="L170" s="164" t="str">
        <f>IF(LEN(F170)=0,"",IF(F170&lt;DATE(2024,3,1),IF(J170="Paid by tenant to landlord/third party (RUBS)",INDEX('Calculation Chart - SCC'!$E$3:$E$23, MATCH(E170,'Calculation Chart - SCC'!$D$3:$D$23, 0)),"N/A based on utility billing method"),"N/A move-in date after 3/1/2024"))</f>
        <v/>
      </c>
      <c r="M170" s="165" t="str">
        <f>IF('2 - Unit Info'!U170 &lt;&gt;"", '2 - Unit Info'!U170, "")</f>
        <v/>
      </c>
      <c r="N170" s="164" t="str">
        <f>IF(LEN(F170)=0,"",IF(F170&lt;DATE(2024,3,1),IF(M170="Paid by tenant to landlord/third party (RUBS)", '5 - Utilities Total'!$D$30*'6 - Per Unit Calculation'!D170,"N/A based on utility billing method"),"N/A move-in date after 3/1/2024"))</f>
        <v/>
      </c>
      <c r="O170" s="182" t="str">
        <f>IF(LEN(F170)=0,"",IF(F170&lt;DATE(2024,3,1),IF(M170="Paid by tenant to landlord/third party (RUBS)",INDEX('Calculation Chart - SCC'!$H$3:$H$23, MATCH(E170,'Calculation Chart - SCC'!$G$3:$G$23, 0)),"N/A based on utility billing method"),"N/A move-in date after 3/1/2024"))</f>
        <v/>
      </c>
      <c r="Q170" s="184" t="str">
        <f t="shared" si="4"/>
        <v/>
      </c>
      <c r="R170" s="97" t="str">
        <f t="shared" si="5"/>
        <v/>
      </c>
    </row>
    <row r="171" spans="1:18" ht="15.75" x14ac:dyDescent="0.25">
      <c r="A171" s="159" t="str">
        <f>IF('2 - Unit Info'!A171&lt;&gt;"",'2 - Unit Info'!A171,"")</f>
        <v/>
      </c>
      <c r="B171" s="160" t="str">
        <f>IF('2 - Unit Info'!E171&lt;&gt;"",'2 - Unit Info'!E171,"")</f>
        <v/>
      </c>
      <c r="C171" s="160" t="str">
        <f>IF('2 - Unit Info'!K171&lt;&gt;"",'2 - Unit Info'!K171,"")</f>
        <v/>
      </c>
      <c r="D171" s="160" t="str">
        <f>IF('2 - Unit Info'!H171&lt;&gt;"",'2 - Unit Info'!H171,"")</f>
        <v/>
      </c>
      <c r="E171" s="161" t="str">
        <f>IF('2 - Unit Info'!J171&lt;&gt;"",'2 - Unit Info'!J171,"")</f>
        <v/>
      </c>
      <c r="F171" s="162" t="str">
        <f>IF('2 - Unit Info'!L171 &lt;&gt;"", '2 - Unit Info'!L171, "")</f>
        <v/>
      </c>
      <c r="G171" s="163" t="str">
        <f>IF('2 - Unit Info'!S171 &lt;&gt;"", '2 - Unit Info'!S171, "")</f>
        <v/>
      </c>
      <c r="H171" s="164" t="str">
        <f>IF(LEN(F171)=0,"",IF(F171&lt;DATE(2024,3,1),IF(G171="Paid by tenant to landlord/third party (RUBS)", '5 - Utilities Total'!$D$20*'6 - Per Unit Calculation'!D171,"N/A based on utility billing method"),"N/A move-in date after 3/1/2024"))</f>
        <v/>
      </c>
      <c r="I171" s="164" t="str">
        <f>IF(LEN(F171)=0,"",IF(F171&lt;DATE(2024,3,1),IF(G171="Paid by tenant to landlord/third party (RUBS)", INDEX('Calculation Chart - SCC'!$B$3:$B$23, MATCH(E171,'Calculation Chart - SCC'!$A$3:$A$23, 0)),"N/A based on utility billing method"),"N/A move-in date after 3/1/2024"))</f>
        <v/>
      </c>
      <c r="J171" s="165" t="str">
        <f>IF('2 - Unit Info'!T171 &lt;&gt;"", '2 - Unit Info'!T171, "")</f>
        <v/>
      </c>
      <c r="K171" s="164" t="str">
        <f>IF(LEN(F171)=0,"",IF(F171&lt;DATE(2024,3,1),IF(J171="Paid by tenant to landlord/third party (RUBS)", '5 - Utilities Total'!$D$25*'6 - Per Unit Calculation'!D171,"N/A based on utility billing method"),"N/A move-in date after 3/1/2024"))</f>
        <v/>
      </c>
      <c r="L171" s="164" t="str">
        <f>IF(LEN(F171)=0,"",IF(F171&lt;DATE(2024,3,1),IF(J171="Paid by tenant to landlord/third party (RUBS)",INDEX('Calculation Chart - SCC'!$E$3:$E$23, MATCH(E171,'Calculation Chart - SCC'!$D$3:$D$23, 0)),"N/A based on utility billing method"),"N/A move-in date after 3/1/2024"))</f>
        <v/>
      </c>
      <c r="M171" s="165" t="str">
        <f>IF('2 - Unit Info'!U171 &lt;&gt;"", '2 - Unit Info'!U171, "")</f>
        <v/>
      </c>
      <c r="N171" s="164" t="str">
        <f>IF(LEN(F171)=0,"",IF(F171&lt;DATE(2024,3,1),IF(M171="Paid by tenant to landlord/third party (RUBS)", '5 - Utilities Total'!$D$30*'6 - Per Unit Calculation'!D171,"N/A based on utility billing method"),"N/A move-in date after 3/1/2024"))</f>
        <v/>
      </c>
      <c r="O171" s="182" t="str">
        <f>IF(LEN(F171)=0,"",IF(F171&lt;DATE(2024,3,1),IF(M171="Paid by tenant to landlord/third party (RUBS)",INDEX('Calculation Chart - SCC'!$H$3:$H$23, MATCH(E171,'Calculation Chart - SCC'!$G$3:$G$23, 0)),"N/A based on utility billing method"),"N/A move-in date after 3/1/2024"))</f>
        <v/>
      </c>
      <c r="Q171" s="184" t="str">
        <f t="shared" si="4"/>
        <v/>
      </c>
      <c r="R171" s="97" t="str">
        <f t="shared" si="5"/>
        <v/>
      </c>
    </row>
    <row r="172" spans="1:18" ht="15.75" x14ac:dyDescent="0.25">
      <c r="A172" s="159" t="str">
        <f>IF('2 - Unit Info'!A172&lt;&gt;"",'2 - Unit Info'!A172,"")</f>
        <v/>
      </c>
      <c r="B172" s="160" t="str">
        <f>IF('2 - Unit Info'!E172&lt;&gt;"",'2 - Unit Info'!E172,"")</f>
        <v/>
      </c>
      <c r="C172" s="160" t="str">
        <f>IF('2 - Unit Info'!K172&lt;&gt;"",'2 - Unit Info'!K172,"")</f>
        <v/>
      </c>
      <c r="D172" s="160" t="str">
        <f>IF('2 - Unit Info'!H172&lt;&gt;"",'2 - Unit Info'!H172,"")</f>
        <v/>
      </c>
      <c r="E172" s="161" t="str">
        <f>IF('2 - Unit Info'!J172&lt;&gt;"",'2 - Unit Info'!J172,"")</f>
        <v/>
      </c>
      <c r="F172" s="162" t="str">
        <f>IF('2 - Unit Info'!L172 &lt;&gt;"", '2 - Unit Info'!L172, "")</f>
        <v/>
      </c>
      <c r="G172" s="163" t="str">
        <f>IF('2 - Unit Info'!S172 &lt;&gt;"", '2 - Unit Info'!S172, "")</f>
        <v/>
      </c>
      <c r="H172" s="164" t="str">
        <f>IF(LEN(F172)=0,"",IF(F172&lt;DATE(2024,3,1),IF(G172="Paid by tenant to landlord/third party (RUBS)", '5 - Utilities Total'!$D$20*'6 - Per Unit Calculation'!D172,"N/A based on utility billing method"),"N/A move-in date after 3/1/2024"))</f>
        <v/>
      </c>
      <c r="I172" s="164" t="str">
        <f>IF(LEN(F172)=0,"",IF(F172&lt;DATE(2024,3,1),IF(G172="Paid by tenant to landlord/third party (RUBS)", INDEX('Calculation Chart - SCC'!$B$3:$B$23, MATCH(E172,'Calculation Chart - SCC'!$A$3:$A$23, 0)),"N/A based on utility billing method"),"N/A move-in date after 3/1/2024"))</f>
        <v/>
      </c>
      <c r="J172" s="165" t="str">
        <f>IF('2 - Unit Info'!T172 &lt;&gt;"", '2 - Unit Info'!T172, "")</f>
        <v/>
      </c>
      <c r="K172" s="164" t="str">
        <f>IF(LEN(F172)=0,"",IF(F172&lt;DATE(2024,3,1),IF(J172="Paid by tenant to landlord/third party (RUBS)", '5 - Utilities Total'!$D$25*'6 - Per Unit Calculation'!D172,"N/A based on utility billing method"),"N/A move-in date after 3/1/2024"))</f>
        <v/>
      </c>
      <c r="L172" s="164" t="str">
        <f>IF(LEN(F172)=0,"",IF(F172&lt;DATE(2024,3,1),IF(J172="Paid by tenant to landlord/third party (RUBS)",INDEX('Calculation Chart - SCC'!$E$3:$E$23, MATCH(E172,'Calculation Chart - SCC'!$D$3:$D$23, 0)),"N/A based on utility billing method"),"N/A move-in date after 3/1/2024"))</f>
        <v/>
      </c>
      <c r="M172" s="165" t="str">
        <f>IF('2 - Unit Info'!U172 &lt;&gt;"", '2 - Unit Info'!U172, "")</f>
        <v/>
      </c>
      <c r="N172" s="164" t="str">
        <f>IF(LEN(F172)=0,"",IF(F172&lt;DATE(2024,3,1),IF(M172="Paid by tenant to landlord/third party (RUBS)", '5 - Utilities Total'!$D$30*'6 - Per Unit Calculation'!D172,"N/A based on utility billing method"),"N/A move-in date after 3/1/2024"))</f>
        <v/>
      </c>
      <c r="O172" s="182" t="str">
        <f>IF(LEN(F172)=0,"",IF(F172&lt;DATE(2024,3,1),IF(M172="Paid by tenant to landlord/third party (RUBS)",INDEX('Calculation Chart - SCC'!$H$3:$H$23, MATCH(E172,'Calculation Chart - SCC'!$G$3:$G$23, 0)),"N/A based on utility billing method"),"N/A move-in date after 3/1/2024"))</f>
        <v/>
      </c>
      <c r="Q172" s="184" t="str">
        <f t="shared" si="4"/>
        <v/>
      </c>
      <c r="R172" s="97" t="str">
        <f t="shared" si="5"/>
        <v/>
      </c>
    </row>
    <row r="173" spans="1:18" ht="15.75" x14ac:dyDescent="0.25">
      <c r="A173" s="159" t="str">
        <f>IF('2 - Unit Info'!A173&lt;&gt;"",'2 - Unit Info'!A173,"")</f>
        <v/>
      </c>
      <c r="B173" s="160" t="str">
        <f>IF('2 - Unit Info'!E173&lt;&gt;"",'2 - Unit Info'!E173,"")</f>
        <v/>
      </c>
      <c r="C173" s="160" t="str">
        <f>IF('2 - Unit Info'!K173&lt;&gt;"",'2 - Unit Info'!K173,"")</f>
        <v/>
      </c>
      <c r="D173" s="160" t="str">
        <f>IF('2 - Unit Info'!H173&lt;&gt;"",'2 - Unit Info'!H173,"")</f>
        <v/>
      </c>
      <c r="E173" s="161" t="str">
        <f>IF('2 - Unit Info'!J173&lt;&gt;"",'2 - Unit Info'!J173,"")</f>
        <v/>
      </c>
      <c r="F173" s="162" t="str">
        <f>IF('2 - Unit Info'!L173 &lt;&gt;"", '2 - Unit Info'!L173, "")</f>
        <v/>
      </c>
      <c r="G173" s="163" t="str">
        <f>IF('2 - Unit Info'!S173 &lt;&gt;"", '2 - Unit Info'!S173, "")</f>
        <v/>
      </c>
      <c r="H173" s="164" t="str">
        <f>IF(LEN(F173)=0,"",IF(F173&lt;DATE(2024,3,1),IF(G173="Paid by tenant to landlord/third party (RUBS)", '5 - Utilities Total'!$D$20*'6 - Per Unit Calculation'!D173,"N/A based on utility billing method"),"N/A move-in date after 3/1/2024"))</f>
        <v/>
      </c>
      <c r="I173" s="164" t="str">
        <f>IF(LEN(F173)=0,"",IF(F173&lt;DATE(2024,3,1),IF(G173="Paid by tenant to landlord/third party (RUBS)", INDEX('Calculation Chart - SCC'!$B$3:$B$23, MATCH(E173,'Calculation Chart - SCC'!$A$3:$A$23, 0)),"N/A based on utility billing method"),"N/A move-in date after 3/1/2024"))</f>
        <v/>
      </c>
      <c r="J173" s="165" t="str">
        <f>IF('2 - Unit Info'!T173 &lt;&gt;"", '2 - Unit Info'!T173, "")</f>
        <v/>
      </c>
      <c r="K173" s="164" t="str">
        <f>IF(LEN(F173)=0,"",IF(F173&lt;DATE(2024,3,1),IF(J173="Paid by tenant to landlord/third party (RUBS)", '5 - Utilities Total'!$D$25*'6 - Per Unit Calculation'!D173,"N/A based on utility billing method"),"N/A move-in date after 3/1/2024"))</f>
        <v/>
      </c>
      <c r="L173" s="164" t="str">
        <f>IF(LEN(F173)=0,"",IF(F173&lt;DATE(2024,3,1),IF(J173="Paid by tenant to landlord/third party (RUBS)",INDEX('Calculation Chart - SCC'!$E$3:$E$23, MATCH(E173,'Calculation Chart - SCC'!$D$3:$D$23, 0)),"N/A based on utility billing method"),"N/A move-in date after 3/1/2024"))</f>
        <v/>
      </c>
      <c r="M173" s="165" t="str">
        <f>IF('2 - Unit Info'!U173 &lt;&gt;"", '2 - Unit Info'!U173, "")</f>
        <v/>
      </c>
      <c r="N173" s="164" t="str">
        <f>IF(LEN(F173)=0,"",IF(F173&lt;DATE(2024,3,1),IF(M173="Paid by tenant to landlord/third party (RUBS)", '5 - Utilities Total'!$D$30*'6 - Per Unit Calculation'!D173,"N/A based on utility billing method"),"N/A move-in date after 3/1/2024"))</f>
        <v/>
      </c>
      <c r="O173" s="182" t="str">
        <f>IF(LEN(F173)=0,"",IF(F173&lt;DATE(2024,3,1),IF(M173="Paid by tenant to landlord/third party (RUBS)",INDEX('Calculation Chart - SCC'!$H$3:$H$23, MATCH(E173,'Calculation Chart - SCC'!$G$3:$G$23, 0)),"N/A based on utility billing method"),"N/A move-in date after 3/1/2024"))</f>
        <v/>
      </c>
      <c r="Q173" s="184" t="str">
        <f t="shared" si="4"/>
        <v/>
      </c>
      <c r="R173" s="97" t="str">
        <f t="shared" si="5"/>
        <v/>
      </c>
    </row>
    <row r="174" spans="1:18" ht="15.75" x14ac:dyDescent="0.25">
      <c r="A174" s="159" t="str">
        <f>IF('2 - Unit Info'!A174&lt;&gt;"",'2 - Unit Info'!A174,"")</f>
        <v/>
      </c>
      <c r="B174" s="160" t="str">
        <f>IF('2 - Unit Info'!E174&lt;&gt;"",'2 - Unit Info'!E174,"")</f>
        <v/>
      </c>
      <c r="C174" s="160" t="str">
        <f>IF('2 - Unit Info'!K174&lt;&gt;"",'2 - Unit Info'!K174,"")</f>
        <v/>
      </c>
      <c r="D174" s="160" t="str">
        <f>IF('2 - Unit Info'!H174&lt;&gt;"",'2 - Unit Info'!H174,"")</f>
        <v/>
      </c>
      <c r="E174" s="161" t="str">
        <f>IF('2 - Unit Info'!J174&lt;&gt;"",'2 - Unit Info'!J174,"")</f>
        <v/>
      </c>
      <c r="F174" s="162" t="str">
        <f>IF('2 - Unit Info'!L174 &lt;&gt;"", '2 - Unit Info'!L174, "")</f>
        <v/>
      </c>
      <c r="G174" s="163" t="str">
        <f>IF('2 - Unit Info'!S174 &lt;&gt;"", '2 - Unit Info'!S174, "")</f>
        <v/>
      </c>
      <c r="H174" s="164" t="str">
        <f>IF(LEN(F174)=0,"",IF(F174&lt;DATE(2024,3,1),IF(G174="Paid by tenant to landlord/third party (RUBS)", '5 - Utilities Total'!$D$20*'6 - Per Unit Calculation'!D174,"N/A based on utility billing method"),"N/A move-in date after 3/1/2024"))</f>
        <v/>
      </c>
      <c r="I174" s="164" t="str">
        <f>IF(LEN(F174)=0,"",IF(F174&lt;DATE(2024,3,1),IF(G174="Paid by tenant to landlord/third party (RUBS)", INDEX('Calculation Chart - SCC'!$B$3:$B$23, MATCH(E174,'Calculation Chart - SCC'!$A$3:$A$23, 0)),"N/A based on utility billing method"),"N/A move-in date after 3/1/2024"))</f>
        <v/>
      </c>
      <c r="J174" s="165" t="str">
        <f>IF('2 - Unit Info'!T174 &lt;&gt;"", '2 - Unit Info'!T174, "")</f>
        <v/>
      </c>
      <c r="K174" s="164" t="str">
        <f>IF(LEN(F174)=0,"",IF(F174&lt;DATE(2024,3,1),IF(J174="Paid by tenant to landlord/third party (RUBS)", '5 - Utilities Total'!$D$25*'6 - Per Unit Calculation'!D174,"N/A based on utility billing method"),"N/A move-in date after 3/1/2024"))</f>
        <v/>
      </c>
      <c r="L174" s="164" t="str">
        <f>IF(LEN(F174)=0,"",IF(F174&lt;DATE(2024,3,1),IF(J174="Paid by tenant to landlord/third party (RUBS)",INDEX('Calculation Chart - SCC'!$E$3:$E$23, MATCH(E174,'Calculation Chart - SCC'!$D$3:$D$23, 0)),"N/A based on utility billing method"),"N/A move-in date after 3/1/2024"))</f>
        <v/>
      </c>
      <c r="M174" s="165" t="str">
        <f>IF('2 - Unit Info'!U174 &lt;&gt;"", '2 - Unit Info'!U174, "")</f>
        <v/>
      </c>
      <c r="N174" s="164" t="str">
        <f>IF(LEN(F174)=0,"",IF(F174&lt;DATE(2024,3,1),IF(M174="Paid by tenant to landlord/third party (RUBS)", '5 - Utilities Total'!$D$30*'6 - Per Unit Calculation'!D174,"N/A based on utility billing method"),"N/A move-in date after 3/1/2024"))</f>
        <v/>
      </c>
      <c r="O174" s="182" t="str">
        <f>IF(LEN(F174)=0,"",IF(F174&lt;DATE(2024,3,1),IF(M174="Paid by tenant to landlord/third party (RUBS)",INDEX('Calculation Chart - SCC'!$H$3:$H$23, MATCH(E174,'Calculation Chart - SCC'!$G$3:$G$23, 0)),"N/A based on utility billing method"),"N/A move-in date after 3/1/2024"))</f>
        <v/>
      </c>
      <c r="Q174" s="184" t="str">
        <f t="shared" si="4"/>
        <v/>
      </c>
      <c r="R174" s="97" t="str">
        <f t="shared" si="5"/>
        <v/>
      </c>
    </row>
    <row r="175" spans="1:18" ht="15.75" x14ac:dyDescent="0.25">
      <c r="A175" s="159" t="str">
        <f>IF('2 - Unit Info'!A175&lt;&gt;"",'2 - Unit Info'!A175,"")</f>
        <v/>
      </c>
      <c r="B175" s="160" t="str">
        <f>IF('2 - Unit Info'!E175&lt;&gt;"",'2 - Unit Info'!E175,"")</f>
        <v/>
      </c>
      <c r="C175" s="160" t="str">
        <f>IF('2 - Unit Info'!K175&lt;&gt;"",'2 - Unit Info'!K175,"")</f>
        <v/>
      </c>
      <c r="D175" s="160" t="str">
        <f>IF('2 - Unit Info'!H175&lt;&gt;"",'2 - Unit Info'!H175,"")</f>
        <v/>
      </c>
      <c r="E175" s="161" t="str">
        <f>IF('2 - Unit Info'!J175&lt;&gt;"",'2 - Unit Info'!J175,"")</f>
        <v/>
      </c>
      <c r="F175" s="162" t="str">
        <f>IF('2 - Unit Info'!L175 &lt;&gt;"", '2 - Unit Info'!L175, "")</f>
        <v/>
      </c>
      <c r="G175" s="163" t="str">
        <f>IF('2 - Unit Info'!S175 &lt;&gt;"", '2 - Unit Info'!S175, "")</f>
        <v/>
      </c>
      <c r="H175" s="164" t="str">
        <f>IF(LEN(F175)=0,"",IF(F175&lt;DATE(2024,3,1),IF(G175="Paid by tenant to landlord/third party (RUBS)", '5 - Utilities Total'!$D$20*'6 - Per Unit Calculation'!D175,"N/A based on utility billing method"),"N/A move-in date after 3/1/2024"))</f>
        <v/>
      </c>
      <c r="I175" s="164" t="str">
        <f>IF(LEN(F175)=0,"",IF(F175&lt;DATE(2024,3,1),IF(G175="Paid by tenant to landlord/third party (RUBS)", INDEX('Calculation Chart - SCC'!$B$3:$B$23, MATCH(E175,'Calculation Chart - SCC'!$A$3:$A$23, 0)),"N/A based on utility billing method"),"N/A move-in date after 3/1/2024"))</f>
        <v/>
      </c>
      <c r="J175" s="165" t="str">
        <f>IF('2 - Unit Info'!T175 &lt;&gt;"", '2 - Unit Info'!T175, "")</f>
        <v/>
      </c>
      <c r="K175" s="164" t="str">
        <f>IF(LEN(F175)=0,"",IF(F175&lt;DATE(2024,3,1),IF(J175="Paid by tenant to landlord/third party (RUBS)", '5 - Utilities Total'!$D$25*'6 - Per Unit Calculation'!D175,"N/A based on utility billing method"),"N/A move-in date after 3/1/2024"))</f>
        <v/>
      </c>
      <c r="L175" s="164" t="str">
        <f>IF(LEN(F175)=0,"",IF(F175&lt;DATE(2024,3,1),IF(J175="Paid by tenant to landlord/third party (RUBS)",INDEX('Calculation Chart - SCC'!$E$3:$E$23, MATCH(E175,'Calculation Chart - SCC'!$D$3:$D$23, 0)),"N/A based on utility billing method"),"N/A move-in date after 3/1/2024"))</f>
        <v/>
      </c>
      <c r="M175" s="165" t="str">
        <f>IF('2 - Unit Info'!U175 &lt;&gt;"", '2 - Unit Info'!U175, "")</f>
        <v/>
      </c>
      <c r="N175" s="164" t="str">
        <f>IF(LEN(F175)=0,"",IF(F175&lt;DATE(2024,3,1),IF(M175="Paid by tenant to landlord/third party (RUBS)", '5 - Utilities Total'!$D$30*'6 - Per Unit Calculation'!D175,"N/A based on utility billing method"),"N/A move-in date after 3/1/2024"))</f>
        <v/>
      </c>
      <c r="O175" s="182" t="str">
        <f>IF(LEN(F175)=0,"",IF(F175&lt;DATE(2024,3,1),IF(M175="Paid by tenant to landlord/third party (RUBS)",INDEX('Calculation Chart - SCC'!$H$3:$H$23, MATCH(E175,'Calculation Chart - SCC'!$G$3:$G$23, 0)),"N/A based on utility billing method"),"N/A move-in date after 3/1/2024"))</f>
        <v/>
      </c>
      <c r="Q175" s="184" t="str">
        <f t="shared" si="4"/>
        <v/>
      </c>
      <c r="R175" s="97" t="str">
        <f t="shared" si="5"/>
        <v/>
      </c>
    </row>
    <row r="176" spans="1:18" ht="15.75" x14ac:dyDescent="0.25">
      <c r="A176" s="159" t="str">
        <f>IF('2 - Unit Info'!A176&lt;&gt;"",'2 - Unit Info'!A176,"")</f>
        <v/>
      </c>
      <c r="B176" s="160" t="str">
        <f>IF('2 - Unit Info'!E176&lt;&gt;"",'2 - Unit Info'!E176,"")</f>
        <v/>
      </c>
      <c r="C176" s="160" t="str">
        <f>IF('2 - Unit Info'!K176&lt;&gt;"",'2 - Unit Info'!K176,"")</f>
        <v/>
      </c>
      <c r="D176" s="160" t="str">
        <f>IF('2 - Unit Info'!H176&lt;&gt;"",'2 - Unit Info'!H176,"")</f>
        <v/>
      </c>
      <c r="E176" s="161" t="str">
        <f>IF('2 - Unit Info'!J176&lt;&gt;"",'2 - Unit Info'!J176,"")</f>
        <v/>
      </c>
      <c r="F176" s="162" t="str">
        <f>IF('2 - Unit Info'!L176 &lt;&gt;"", '2 - Unit Info'!L176, "")</f>
        <v/>
      </c>
      <c r="G176" s="163" t="str">
        <f>IF('2 - Unit Info'!S176 &lt;&gt;"", '2 - Unit Info'!S176, "")</f>
        <v/>
      </c>
      <c r="H176" s="164" t="str">
        <f>IF(LEN(F176)=0,"",IF(F176&lt;DATE(2024,3,1),IF(G176="Paid by tenant to landlord/third party (RUBS)", '5 - Utilities Total'!$D$20*'6 - Per Unit Calculation'!D176,"N/A based on utility billing method"),"N/A move-in date after 3/1/2024"))</f>
        <v/>
      </c>
      <c r="I176" s="164" t="str">
        <f>IF(LEN(F176)=0,"",IF(F176&lt;DATE(2024,3,1),IF(G176="Paid by tenant to landlord/third party (RUBS)", INDEX('Calculation Chart - SCC'!$B$3:$B$23, MATCH(E176,'Calculation Chart - SCC'!$A$3:$A$23, 0)),"N/A based on utility billing method"),"N/A move-in date after 3/1/2024"))</f>
        <v/>
      </c>
      <c r="J176" s="165" t="str">
        <f>IF('2 - Unit Info'!T176 &lt;&gt;"", '2 - Unit Info'!T176, "")</f>
        <v/>
      </c>
      <c r="K176" s="164" t="str">
        <f>IF(LEN(F176)=0,"",IF(F176&lt;DATE(2024,3,1),IF(J176="Paid by tenant to landlord/third party (RUBS)", '5 - Utilities Total'!$D$25*'6 - Per Unit Calculation'!D176,"N/A based on utility billing method"),"N/A move-in date after 3/1/2024"))</f>
        <v/>
      </c>
      <c r="L176" s="164" t="str">
        <f>IF(LEN(F176)=0,"",IF(F176&lt;DATE(2024,3,1),IF(J176="Paid by tenant to landlord/third party (RUBS)",INDEX('Calculation Chart - SCC'!$E$3:$E$23, MATCH(E176,'Calculation Chart - SCC'!$D$3:$D$23, 0)),"N/A based on utility billing method"),"N/A move-in date after 3/1/2024"))</f>
        <v/>
      </c>
      <c r="M176" s="165" t="str">
        <f>IF('2 - Unit Info'!U176 &lt;&gt;"", '2 - Unit Info'!U176, "")</f>
        <v/>
      </c>
      <c r="N176" s="164" t="str">
        <f>IF(LEN(F176)=0,"",IF(F176&lt;DATE(2024,3,1),IF(M176="Paid by tenant to landlord/third party (RUBS)", '5 - Utilities Total'!$D$30*'6 - Per Unit Calculation'!D176,"N/A based on utility billing method"),"N/A move-in date after 3/1/2024"))</f>
        <v/>
      </c>
      <c r="O176" s="182" t="str">
        <f>IF(LEN(F176)=0,"",IF(F176&lt;DATE(2024,3,1),IF(M176="Paid by tenant to landlord/third party (RUBS)",INDEX('Calculation Chart - SCC'!$H$3:$H$23, MATCH(E176,'Calculation Chart - SCC'!$G$3:$G$23, 0)),"N/A based on utility billing method"),"N/A move-in date after 3/1/2024"))</f>
        <v/>
      </c>
      <c r="Q176" s="184" t="str">
        <f t="shared" si="4"/>
        <v/>
      </c>
      <c r="R176" s="97" t="str">
        <f t="shared" si="5"/>
        <v/>
      </c>
    </row>
    <row r="177" spans="1:18" ht="15.75" x14ac:dyDescent="0.25">
      <c r="A177" s="159" t="str">
        <f>IF('2 - Unit Info'!A177&lt;&gt;"",'2 - Unit Info'!A177,"")</f>
        <v/>
      </c>
      <c r="B177" s="160" t="str">
        <f>IF('2 - Unit Info'!E177&lt;&gt;"",'2 - Unit Info'!E177,"")</f>
        <v/>
      </c>
      <c r="C177" s="160" t="str">
        <f>IF('2 - Unit Info'!K177&lt;&gt;"",'2 - Unit Info'!K177,"")</f>
        <v/>
      </c>
      <c r="D177" s="160" t="str">
        <f>IF('2 - Unit Info'!H177&lt;&gt;"",'2 - Unit Info'!H177,"")</f>
        <v/>
      </c>
      <c r="E177" s="161" t="str">
        <f>IF('2 - Unit Info'!J177&lt;&gt;"",'2 - Unit Info'!J177,"")</f>
        <v/>
      </c>
      <c r="F177" s="162" t="str">
        <f>IF('2 - Unit Info'!L177 &lt;&gt;"", '2 - Unit Info'!L177, "")</f>
        <v/>
      </c>
      <c r="G177" s="163" t="str">
        <f>IF('2 - Unit Info'!S177 &lt;&gt;"", '2 - Unit Info'!S177, "")</f>
        <v/>
      </c>
      <c r="H177" s="164" t="str">
        <f>IF(LEN(F177)=0,"",IF(F177&lt;DATE(2024,3,1),IF(G177="Paid by tenant to landlord/third party (RUBS)", '5 - Utilities Total'!$D$20*'6 - Per Unit Calculation'!D177,"N/A based on utility billing method"),"N/A move-in date after 3/1/2024"))</f>
        <v/>
      </c>
      <c r="I177" s="164" t="str">
        <f>IF(LEN(F177)=0,"",IF(F177&lt;DATE(2024,3,1),IF(G177="Paid by tenant to landlord/third party (RUBS)", INDEX('Calculation Chart - SCC'!$B$3:$B$23, MATCH(E177,'Calculation Chart - SCC'!$A$3:$A$23, 0)),"N/A based on utility billing method"),"N/A move-in date after 3/1/2024"))</f>
        <v/>
      </c>
      <c r="J177" s="165" t="str">
        <f>IF('2 - Unit Info'!T177 &lt;&gt;"", '2 - Unit Info'!T177, "")</f>
        <v/>
      </c>
      <c r="K177" s="164" t="str">
        <f>IF(LEN(F177)=0,"",IF(F177&lt;DATE(2024,3,1),IF(J177="Paid by tenant to landlord/third party (RUBS)", '5 - Utilities Total'!$D$25*'6 - Per Unit Calculation'!D177,"N/A based on utility billing method"),"N/A move-in date after 3/1/2024"))</f>
        <v/>
      </c>
      <c r="L177" s="164" t="str">
        <f>IF(LEN(F177)=0,"",IF(F177&lt;DATE(2024,3,1),IF(J177="Paid by tenant to landlord/third party (RUBS)",INDEX('Calculation Chart - SCC'!$E$3:$E$23, MATCH(E177,'Calculation Chart - SCC'!$D$3:$D$23, 0)),"N/A based on utility billing method"),"N/A move-in date after 3/1/2024"))</f>
        <v/>
      </c>
      <c r="M177" s="165" t="str">
        <f>IF('2 - Unit Info'!U177 &lt;&gt;"", '2 - Unit Info'!U177, "")</f>
        <v/>
      </c>
      <c r="N177" s="164" t="str">
        <f>IF(LEN(F177)=0,"",IF(F177&lt;DATE(2024,3,1),IF(M177="Paid by tenant to landlord/third party (RUBS)", '5 - Utilities Total'!$D$30*'6 - Per Unit Calculation'!D177,"N/A based on utility billing method"),"N/A move-in date after 3/1/2024"))</f>
        <v/>
      </c>
      <c r="O177" s="182" t="str">
        <f>IF(LEN(F177)=0,"",IF(F177&lt;DATE(2024,3,1),IF(M177="Paid by tenant to landlord/third party (RUBS)",INDEX('Calculation Chart - SCC'!$H$3:$H$23, MATCH(E177,'Calculation Chart - SCC'!$G$3:$G$23, 0)),"N/A based on utility billing method"),"N/A move-in date after 3/1/2024"))</f>
        <v/>
      </c>
      <c r="Q177" s="184" t="str">
        <f t="shared" si="4"/>
        <v/>
      </c>
      <c r="R177" s="97" t="str">
        <f t="shared" si="5"/>
        <v/>
      </c>
    </row>
    <row r="178" spans="1:18" ht="15.75" x14ac:dyDescent="0.25">
      <c r="A178" s="159" t="str">
        <f>IF('2 - Unit Info'!A178&lt;&gt;"",'2 - Unit Info'!A178,"")</f>
        <v/>
      </c>
      <c r="B178" s="160" t="str">
        <f>IF('2 - Unit Info'!E178&lt;&gt;"",'2 - Unit Info'!E178,"")</f>
        <v/>
      </c>
      <c r="C178" s="160" t="str">
        <f>IF('2 - Unit Info'!K178&lt;&gt;"",'2 - Unit Info'!K178,"")</f>
        <v/>
      </c>
      <c r="D178" s="160" t="str">
        <f>IF('2 - Unit Info'!H178&lt;&gt;"",'2 - Unit Info'!H178,"")</f>
        <v/>
      </c>
      <c r="E178" s="161" t="str">
        <f>IF('2 - Unit Info'!J178&lt;&gt;"",'2 - Unit Info'!J178,"")</f>
        <v/>
      </c>
      <c r="F178" s="162" t="str">
        <f>IF('2 - Unit Info'!L178 &lt;&gt;"", '2 - Unit Info'!L178, "")</f>
        <v/>
      </c>
      <c r="G178" s="163" t="str">
        <f>IF('2 - Unit Info'!S178 &lt;&gt;"", '2 - Unit Info'!S178, "")</f>
        <v/>
      </c>
      <c r="H178" s="164" t="str">
        <f>IF(LEN(F178)=0,"",IF(F178&lt;DATE(2024,3,1),IF(G178="Paid by tenant to landlord/third party (RUBS)", '5 - Utilities Total'!$D$20*'6 - Per Unit Calculation'!D178,"N/A based on utility billing method"),"N/A move-in date after 3/1/2024"))</f>
        <v/>
      </c>
      <c r="I178" s="164" t="str">
        <f>IF(LEN(F178)=0,"",IF(F178&lt;DATE(2024,3,1),IF(G178="Paid by tenant to landlord/third party (RUBS)", INDEX('Calculation Chart - SCC'!$B$3:$B$23, MATCH(E178,'Calculation Chart - SCC'!$A$3:$A$23, 0)),"N/A based on utility billing method"),"N/A move-in date after 3/1/2024"))</f>
        <v/>
      </c>
      <c r="J178" s="165" t="str">
        <f>IF('2 - Unit Info'!T178 &lt;&gt;"", '2 - Unit Info'!T178, "")</f>
        <v/>
      </c>
      <c r="K178" s="164" t="str">
        <f>IF(LEN(F178)=0,"",IF(F178&lt;DATE(2024,3,1),IF(J178="Paid by tenant to landlord/third party (RUBS)", '5 - Utilities Total'!$D$25*'6 - Per Unit Calculation'!D178,"N/A based on utility billing method"),"N/A move-in date after 3/1/2024"))</f>
        <v/>
      </c>
      <c r="L178" s="164" t="str">
        <f>IF(LEN(F178)=0,"",IF(F178&lt;DATE(2024,3,1),IF(J178="Paid by tenant to landlord/third party (RUBS)",INDEX('Calculation Chart - SCC'!$E$3:$E$23, MATCH(E178,'Calculation Chart - SCC'!$D$3:$D$23, 0)),"N/A based on utility billing method"),"N/A move-in date after 3/1/2024"))</f>
        <v/>
      </c>
      <c r="M178" s="165" t="str">
        <f>IF('2 - Unit Info'!U178 &lt;&gt;"", '2 - Unit Info'!U178, "")</f>
        <v/>
      </c>
      <c r="N178" s="164" t="str">
        <f>IF(LEN(F178)=0,"",IF(F178&lt;DATE(2024,3,1),IF(M178="Paid by tenant to landlord/third party (RUBS)", '5 - Utilities Total'!$D$30*'6 - Per Unit Calculation'!D178,"N/A based on utility billing method"),"N/A move-in date after 3/1/2024"))</f>
        <v/>
      </c>
      <c r="O178" s="182" t="str">
        <f>IF(LEN(F178)=0,"",IF(F178&lt;DATE(2024,3,1),IF(M178="Paid by tenant to landlord/third party (RUBS)",INDEX('Calculation Chart - SCC'!$H$3:$H$23, MATCH(E178,'Calculation Chart - SCC'!$G$3:$G$23, 0)),"N/A based on utility billing method"),"N/A move-in date after 3/1/2024"))</f>
        <v/>
      </c>
      <c r="Q178" s="184" t="str">
        <f t="shared" si="4"/>
        <v/>
      </c>
      <c r="R178" s="97" t="str">
        <f t="shared" si="5"/>
        <v/>
      </c>
    </row>
    <row r="179" spans="1:18" ht="15.75" x14ac:dyDescent="0.25">
      <c r="A179" s="159" t="str">
        <f>IF('2 - Unit Info'!A179&lt;&gt;"",'2 - Unit Info'!A179,"")</f>
        <v/>
      </c>
      <c r="B179" s="160" t="str">
        <f>IF('2 - Unit Info'!E179&lt;&gt;"",'2 - Unit Info'!E179,"")</f>
        <v/>
      </c>
      <c r="C179" s="160" t="str">
        <f>IF('2 - Unit Info'!K179&lt;&gt;"",'2 - Unit Info'!K179,"")</f>
        <v/>
      </c>
      <c r="D179" s="160" t="str">
        <f>IF('2 - Unit Info'!H179&lt;&gt;"",'2 - Unit Info'!H179,"")</f>
        <v/>
      </c>
      <c r="E179" s="161" t="str">
        <f>IF('2 - Unit Info'!J179&lt;&gt;"",'2 - Unit Info'!J179,"")</f>
        <v/>
      </c>
      <c r="F179" s="162" t="str">
        <f>IF('2 - Unit Info'!L179 &lt;&gt;"", '2 - Unit Info'!L179, "")</f>
        <v/>
      </c>
      <c r="G179" s="163" t="str">
        <f>IF('2 - Unit Info'!S179 &lt;&gt;"", '2 - Unit Info'!S179, "")</f>
        <v/>
      </c>
      <c r="H179" s="164" t="str">
        <f>IF(LEN(F179)=0,"",IF(F179&lt;DATE(2024,3,1),IF(G179="Paid by tenant to landlord/third party (RUBS)", '5 - Utilities Total'!$D$20*'6 - Per Unit Calculation'!D179,"N/A based on utility billing method"),"N/A move-in date after 3/1/2024"))</f>
        <v/>
      </c>
      <c r="I179" s="164" t="str">
        <f>IF(LEN(F179)=0,"",IF(F179&lt;DATE(2024,3,1),IF(G179="Paid by tenant to landlord/third party (RUBS)", INDEX('Calculation Chart - SCC'!$B$3:$B$23, MATCH(E179,'Calculation Chart - SCC'!$A$3:$A$23, 0)),"N/A based on utility billing method"),"N/A move-in date after 3/1/2024"))</f>
        <v/>
      </c>
      <c r="J179" s="165" t="str">
        <f>IF('2 - Unit Info'!T179 &lt;&gt;"", '2 - Unit Info'!T179, "")</f>
        <v/>
      </c>
      <c r="K179" s="164" t="str">
        <f>IF(LEN(F179)=0,"",IF(F179&lt;DATE(2024,3,1),IF(J179="Paid by tenant to landlord/third party (RUBS)", '5 - Utilities Total'!$D$25*'6 - Per Unit Calculation'!D179,"N/A based on utility billing method"),"N/A move-in date after 3/1/2024"))</f>
        <v/>
      </c>
      <c r="L179" s="164" t="str">
        <f>IF(LEN(F179)=0,"",IF(F179&lt;DATE(2024,3,1),IF(J179="Paid by tenant to landlord/third party (RUBS)",INDEX('Calculation Chart - SCC'!$E$3:$E$23, MATCH(E179,'Calculation Chart - SCC'!$D$3:$D$23, 0)),"N/A based on utility billing method"),"N/A move-in date after 3/1/2024"))</f>
        <v/>
      </c>
      <c r="M179" s="165" t="str">
        <f>IF('2 - Unit Info'!U179 &lt;&gt;"", '2 - Unit Info'!U179, "")</f>
        <v/>
      </c>
      <c r="N179" s="164" t="str">
        <f>IF(LEN(F179)=0,"",IF(F179&lt;DATE(2024,3,1),IF(M179="Paid by tenant to landlord/third party (RUBS)", '5 - Utilities Total'!$D$30*'6 - Per Unit Calculation'!D179,"N/A based on utility billing method"),"N/A move-in date after 3/1/2024"))</f>
        <v/>
      </c>
      <c r="O179" s="182" t="str">
        <f>IF(LEN(F179)=0,"",IF(F179&lt;DATE(2024,3,1),IF(M179="Paid by tenant to landlord/third party (RUBS)",INDEX('Calculation Chart - SCC'!$H$3:$H$23, MATCH(E179,'Calculation Chart - SCC'!$G$3:$G$23, 0)),"N/A based on utility billing method"),"N/A move-in date after 3/1/2024"))</f>
        <v/>
      </c>
      <c r="Q179" s="184" t="str">
        <f t="shared" si="4"/>
        <v/>
      </c>
      <c r="R179" s="97" t="str">
        <f t="shared" si="5"/>
        <v/>
      </c>
    </row>
    <row r="180" spans="1:18" ht="15.75" x14ac:dyDescent="0.25">
      <c r="A180" s="159" t="str">
        <f>IF('2 - Unit Info'!A180&lt;&gt;"",'2 - Unit Info'!A180,"")</f>
        <v/>
      </c>
      <c r="B180" s="160" t="str">
        <f>IF('2 - Unit Info'!E180&lt;&gt;"",'2 - Unit Info'!E180,"")</f>
        <v/>
      </c>
      <c r="C180" s="160" t="str">
        <f>IF('2 - Unit Info'!K180&lt;&gt;"",'2 - Unit Info'!K180,"")</f>
        <v/>
      </c>
      <c r="D180" s="160" t="str">
        <f>IF('2 - Unit Info'!H180&lt;&gt;"",'2 - Unit Info'!H180,"")</f>
        <v/>
      </c>
      <c r="E180" s="161" t="str">
        <f>IF('2 - Unit Info'!J180&lt;&gt;"",'2 - Unit Info'!J180,"")</f>
        <v/>
      </c>
      <c r="F180" s="162" t="str">
        <f>IF('2 - Unit Info'!L180 &lt;&gt;"", '2 - Unit Info'!L180, "")</f>
        <v/>
      </c>
      <c r="G180" s="163" t="str">
        <f>IF('2 - Unit Info'!S180 &lt;&gt;"", '2 - Unit Info'!S180, "")</f>
        <v/>
      </c>
      <c r="H180" s="164" t="str">
        <f>IF(LEN(F180)=0,"",IF(F180&lt;DATE(2024,3,1),IF(G180="Paid by tenant to landlord/third party (RUBS)", '5 - Utilities Total'!$D$20*'6 - Per Unit Calculation'!D180,"N/A based on utility billing method"),"N/A move-in date after 3/1/2024"))</f>
        <v/>
      </c>
      <c r="I180" s="164" t="str">
        <f>IF(LEN(F180)=0,"",IF(F180&lt;DATE(2024,3,1),IF(G180="Paid by tenant to landlord/third party (RUBS)", INDEX('Calculation Chart - SCC'!$B$3:$B$23, MATCH(E180,'Calculation Chart - SCC'!$A$3:$A$23, 0)),"N/A based on utility billing method"),"N/A move-in date after 3/1/2024"))</f>
        <v/>
      </c>
      <c r="J180" s="165" t="str">
        <f>IF('2 - Unit Info'!T180 &lt;&gt;"", '2 - Unit Info'!T180, "")</f>
        <v/>
      </c>
      <c r="K180" s="164" t="str">
        <f>IF(LEN(F180)=0,"",IF(F180&lt;DATE(2024,3,1),IF(J180="Paid by tenant to landlord/third party (RUBS)", '5 - Utilities Total'!$D$25*'6 - Per Unit Calculation'!D180,"N/A based on utility billing method"),"N/A move-in date after 3/1/2024"))</f>
        <v/>
      </c>
      <c r="L180" s="164" t="str">
        <f>IF(LEN(F180)=0,"",IF(F180&lt;DATE(2024,3,1),IF(J180="Paid by tenant to landlord/third party (RUBS)",INDEX('Calculation Chart - SCC'!$E$3:$E$23, MATCH(E180,'Calculation Chart - SCC'!$D$3:$D$23, 0)),"N/A based on utility billing method"),"N/A move-in date after 3/1/2024"))</f>
        <v/>
      </c>
      <c r="M180" s="165" t="str">
        <f>IF('2 - Unit Info'!U180 &lt;&gt;"", '2 - Unit Info'!U180, "")</f>
        <v/>
      </c>
      <c r="N180" s="164" t="str">
        <f>IF(LEN(F180)=0,"",IF(F180&lt;DATE(2024,3,1),IF(M180="Paid by tenant to landlord/third party (RUBS)", '5 - Utilities Total'!$D$30*'6 - Per Unit Calculation'!D180,"N/A based on utility billing method"),"N/A move-in date after 3/1/2024"))</f>
        <v/>
      </c>
      <c r="O180" s="182" t="str">
        <f>IF(LEN(F180)=0,"",IF(F180&lt;DATE(2024,3,1),IF(M180="Paid by tenant to landlord/third party (RUBS)",INDEX('Calculation Chart - SCC'!$H$3:$H$23, MATCH(E180,'Calculation Chart - SCC'!$G$3:$G$23, 0)),"N/A based on utility billing method"),"N/A move-in date after 3/1/2024"))</f>
        <v/>
      </c>
      <c r="Q180" s="184" t="str">
        <f t="shared" si="4"/>
        <v/>
      </c>
      <c r="R180" s="97" t="str">
        <f t="shared" si="5"/>
        <v/>
      </c>
    </row>
    <row r="181" spans="1:18" ht="15.75" x14ac:dyDescent="0.25">
      <c r="A181" s="159" t="str">
        <f>IF('2 - Unit Info'!A181&lt;&gt;"",'2 - Unit Info'!A181,"")</f>
        <v/>
      </c>
      <c r="B181" s="160" t="str">
        <f>IF('2 - Unit Info'!E181&lt;&gt;"",'2 - Unit Info'!E181,"")</f>
        <v/>
      </c>
      <c r="C181" s="160" t="str">
        <f>IF('2 - Unit Info'!K181&lt;&gt;"",'2 - Unit Info'!K181,"")</f>
        <v/>
      </c>
      <c r="D181" s="160" t="str">
        <f>IF('2 - Unit Info'!H181&lt;&gt;"",'2 - Unit Info'!H181,"")</f>
        <v/>
      </c>
      <c r="E181" s="161" t="str">
        <f>IF('2 - Unit Info'!J181&lt;&gt;"",'2 - Unit Info'!J181,"")</f>
        <v/>
      </c>
      <c r="F181" s="162" t="str">
        <f>IF('2 - Unit Info'!L181 &lt;&gt;"", '2 - Unit Info'!L181, "")</f>
        <v/>
      </c>
      <c r="G181" s="163" t="str">
        <f>IF('2 - Unit Info'!S181 &lt;&gt;"", '2 - Unit Info'!S181, "")</f>
        <v/>
      </c>
      <c r="H181" s="164" t="str">
        <f>IF(LEN(F181)=0,"",IF(F181&lt;DATE(2024,3,1),IF(G181="Paid by tenant to landlord/third party (RUBS)", '5 - Utilities Total'!$D$20*'6 - Per Unit Calculation'!D181,"N/A based on utility billing method"),"N/A move-in date after 3/1/2024"))</f>
        <v/>
      </c>
      <c r="I181" s="164" t="str">
        <f>IF(LEN(F181)=0,"",IF(F181&lt;DATE(2024,3,1),IF(G181="Paid by tenant to landlord/third party (RUBS)", INDEX('Calculation Chart - SCC'!$B$3:$B$23, MATCH(E181,'Calculation Chart - SCC'!$A$3:$A$23, 0)),"N/A based on utility billing method"),"N/A move-in date after 3/1/2024"))</f>
        <v/>
      </c>
      <c r="J181" s="165" t="str">
        <f>IF('2 - Unit Info'!T181 &lt;&gt;"", '2 - Unit Info'!T181, "")</f>
        <v/>
      </c>
      <c r="K181" s="164" t="str">
        <f>IF(LEN(F181)=0,"",IF(F181&lt;DATE(2024,3,1),IF(J181="Paid by tenant to landlord/third party (RUBS)", '5 - Utilities Total'!$D$25*'6 - Per Unit Calculation'!D181,"N/A based on utility billing method"),"N/A move-in date after 3/1/2024"))</f>
        <v/>
      </c>
      <c r="L181" s="164" t="str">
        <f>IF(LEN(F181)=0,"",IF(F181&lt;DATE(2024,3,1),IF(J181="Paid by tenant to landlord/third party (RUBS)",INDEX('Calculation Chart - SCC'!$E$3:$E$23, MATCH(E181,'Calculation Chart - SCC'!$D$3:$D$23, 0)),"N/A based on utility billing method"),"N/A move-in date after 3/1/2024"))</f>
        <v/>
      </c>
      <c r="M181" s="165" t="str">
        <f>IF('2 - Unit Info'!U181 &lt;&gt;"", '2 - Unit Info'!U181, "")</f>
        <v/>
      </c>
      <c r="N181" s="164" t="str">
        <f>IF(LEN(F181)=0,"",IF(F181&lt;DATE(2024,3,1),IF(M181="Paid by tenant to landlord/third party (RUBS)", '5 - Utilities Total'!$D$30*'6 - Per Unit Calculation'!D181,"N/A based on utility billing method"),"N/A move-in date after 3/1/2024"))</f>
        <v/>
      </c>
      <c r="O181" s="182" t="str">
        <f>IF(LEN(F181)=0,"",IF(F181&lt;DATE(2024,3,1),IF(M181="Paid by tenant to landlord/third party (RUBS)",INDEX('Calculation Chart - SCC'!$H$3:$H$23, MATCH(E181,'Calculation Chart - SCC'!$G$3:$G$23, 0)),"N/A based on utility billing method"),"N/A move-in date after 3/1/2024"))</f>
        <v/>
      </c>
      <c r="Q181" s="184" t="str">
        <f t="shared" si="4"/>
        <v/>
      </c>
      <c r="R181" s="97" t="str">
        <f t="shared" si="5"/>
        <v/>
      </c>
    </row>
    <row r="182" spans="1:18" ht="15.75" x14ac:dyDescent="0.25">
      <c r="A182" s="159" t="str">
        <f>IF('2 - Unit Info'!A182&lt;&gt;"",'2 - Unit Info'!A182,"")</f>
        <v/>
      </c>
      <c r="B182" s="160" t="str">
        <f>IF('2 - Unit Info'!E182&lt;&gt;"",'2 - Unit Info'!E182,"")</f>
        <v/>
      </c>
      <c r="C182" s="160" t="str">
        <f>IF('2 - Unit Info'!K182&lt;&gt;"",'2 - Unit Info'!K182,"")</f>
        <v/>
      </c>
      <c r="D182" s="160" t="str">
        <f>IF('2 - Unit Info'!H182&lt;&gt;"",'2 - Unit Info'!H182,"")</f>
        <v/>
      </c>
      <c r="E182" s="161" t="str">
        <f>IF('2 - Unit Info'!J182&lt;&gt;"",'2 - Unit Info'!J182,"")</f>
        <v/>
      </c>
      <c r="F182" s="162" t="str">
        <f>IF('2 - Unit Info'!L182 &lt;&gt;"", '2 - Unit Info'!L182, "")</f>
        <v/>
      </c>
      <c r="G182" s="163" t="str">
        <f>IF('2 - Unit Info'!S182 &lt;&gt;"", '2 - Unit Info'!S182, "")</f>
        <v/>
      </c>
      <c r="H182" s="164" t="str">
        <f>IF(LEN(F182)=0,"",IF(F182&lt;DATE(2024,3,1),IF(G182="Paid by tenant to landlord/third party (RUBS)", '5 - Utilities Total'!$D$20*'6 - Per Unit Calculation'!D182,"N/A based on utility billing method"),"N/A move-in date after 3/1/2024"))</f>
        <v/>
      </c>
      <c r="I182" s="164" t="str">
        <f>IF(LEN(F182)=0,"",IF(F182&lt;DATE(2024,3,1),IF(G182="Paid by tenant to landlord/third party (RUBS)", INDEX('Calculation Chart - SCC'!$B$3:$B$23, MATCH(E182,'Calculation Chart - SCC'!$A$3:$A$23, 0)),"N/A based on utility billing method"),"N/A move-in date after 3/1/2024"))</f>
        <v/>
      </c>
      <c r="J182" s="165" t="str">
        <f>IF('2 - Unit Info'!T182 &lt;&gt;"", '2 - Unit Info'!T182, "")</f>
        <v/>
      </c>
      <c r="K182" s="164" t="str">
        <f>IF(LEN(F182)=0,"",IF(F182&lt;DATE(2024,3,1),IF(J182="Paid by tenant to landlord/third party (RUBS)", '5 - Utilities Total'!$D$25*'6 - Per Unit Calculation'!D182,"N/A based on utility billing method"),"N/A move-in date after 3/1/2024"))</f>
        <v/>
      </c>
      <c r="L182" s="164" t="str">
        <f>IF(LEN(F182)=0,"",IF(F182&lt;DATE(2024,3,1),IF(J182="Paid by tenant to landlord/third party (RUBS)",INDEX('Calculation Chart - SCC'!$E$3:$E$23, MATCH(E182,'Calculation Chart - SCC'!$D$3:$D$23, 0)),"N/A based on utility billing method"),"N/A move-in date after 3/1/2024"))</f>
        <v/>
      </c>
      <c r="M182" s="165" t="str">
        <f>IF('2 - Unit Info'!U182 &lt;&gt;"", '2 - Unit Info'!U182, "")</f>
        <v/>
      </c>
      <c r="N182" s="164" t="str">
        <f>IF(LEN(F182)=0,"",IF(F182&lt;DATE(2024,3,1),IF(M182="Paid by tenant to landlord/third party (RUBS)", '5 - Utilities Total'!$D$30*'6 - Per Unit Calculation'!D182,"N/A based on utility billing method"),"N/A move-in date after 3/1/2024"))</f>
        <v/>
      </c>
      <c r="O182" s="182" t="str">
        <f>IF(LEN(F182)=0,"",IF(F182&lt;DATE(2024,3,1),IF(M182="Paid by tenant to landlord/third party (RUBS)",INDEX('Calculation Chart - SCC'!$H$3:$H$23, MATCH(E182,'Calculation Chart - SCC'!$G$3:$G$23, 0)),"N/A based on utility billing method"),"N/A move-in date after 3/1/2024"))</f>
        <v/>
      </c>
      <c r="Q182" s="184" t="str">
        <f t="shared" si="4"/>
        <v/>
      </c>
      <c r="R182" s="97" t="str">
        <f t="shared" si="5"/>
        <v/>
      </c>
    </row>
    <row r="183" spans="1:18" ht="15.75" x14ac:dyDescent="0.25">
      <c r="A183" s="159" t="str">
        <f>IF('2 - Unit Info'!A183&lt;&gt;"",'2 - Unit Info'!A183,"")</f>
        <v/>
      </c>
      <c r="B183" s="160" t="str">
        <f>IF('2 - Unit Info'!E183&lt;&gt;"",'2 - Unit Info'!E183,"")</f>
        <v/>
      </c>
      <c r="C183" s="160" t="str">
        <f>IF('2 - Unit Info'!K183&lt;&gt;"",'2 - Unit Info'!K183,"")</f>
        <v/>
      </c>
      <c r="D183" s="160" t="str">
        <f>IF('2 - Unit Info'!H183&lt;&gt;"",'2 - Unit Info'!H183,"")</f>
        <v/>
      </c>
      <c r="E183" s="161" t="str">
        <f>IF('2 - Unit Info'!J183&lt;&gt;"",'2 - Unit Info'!J183,"")</f>
        <v/>
      </c>
      <c r="F183" s="162" t="str">
        <f>IF('2 - Unit Info'!L183 &lt;&gt;"", '2 - Unit Info'!L183, "")</f>
        <v/>
      </c>
      <c r="G183" s="163" t="str">
        <f>IF('2 - Unit Info'!S183 &lt;&gt;"", '2 - Unit Info'!S183, "")</f>
        <v/>
      </c>
      <c r="H183" s="164" t="str">
        <f>IF(LEN(F183)=0,"",IF(F183&lt;DATE(2024,3,1),IF(G183="Paid by tenant to landlord/third party (RUBS)", '5 - Utilities Total'!$D$20*'6 - Per Unit Calculation'!D183,"N/A based on utility billing method"),"N/A move-in date after 3/1/2024"))</f>
        <v/>
      </c>
      <c r="I183" s="164" t="str">
        <f>IF(LEN(F183)=0,"",IF(F183&lt;DATE(2024,3,1),IF(G183="Paid by tenant to landlord/third party (RUBS)", INDEX('Calculation Chart - SCC'!$B$3:$B$23, MATCH(E183,'Calculation Chart - SCC'!$A$3:$A$23, 0)),"N/A based on utility billing method"),"N/A move-in date after 3/1/2024"))</f>
        <v/>
      </c>
      <c r="J183" s="165" t="str">
        <f>IF('2 - Unit Info'!T183 &lt;&gt;"", '2 - Unit Info'!T183, "")</f>
        <v/>
      </c>
      <c r="K183" s="164" t="str">
        <f>IF(LEN(F183)=0,"",IF(F183&lt;DATE(2024,3,1),IF(J183="Paid by tenant to landlord/third party (RUBS)", '5 - Utilities Total'!$D$25*'6 - Per Unit Calculation'!D183,"N/A based on utility billing method"),"N/A move-in date after 3/1/2024"))</f>
        <v/>
      </c>
      <c r="L183" s="164" t="str">
        <f>IF(LEN(F183)=0,"",IF(F183&lt;DATE(2024,3,1),IF(J183="Paid by tenant to landlord/third party (RUBS)",INDEX('Calculation Chart - SCC'!$E$3:$E$23, MATCH(E183,'Calculation Chart - SCC'!$D$3:$D$23, 0)),"N/A based on utility billing method"),"N/A move-in date after 3/1/2024"))</f>
        <v/>
      </c>
      <c r="M183" s="165" t="str">
        <f>IF('2 - Unit Info'!U183 &lt;&gt;"", '2 - Unit Info'!U183, "")</f>
        <v/>
      </c>
      <c r="N183" s="164" t="str">
        <f>IF(LEN(F183)=0,"",IF(F183&lt;DATE(2024,3,1),IF(M183="Paid by tenant to landlord/third party (RUBS)", '5 - Utilities Total'!$D$30*'6 - Per Unit Calculation'!D183,"N/A based on utility billing method"),"N/A move-in date after 3/1/2024"))</f>
        <v/>
      </c>
      <c r="O183" s="182" t="str">
        <f>IF(LEN(F183)=0,"",IF(F183&lt;DATE(2024,3,1),IF(M183="Paid by tenant to landlord/third party (RUBS)",INDEX('Calculation Chart - SCC'!$H$3:$H$23, MATCH(E183,'Calculation Chart - SCC'!$G$3:$G$23, 0)),"N/A based on utility billing method"),"N/A move-in date after 3/1/2024"))</f>
        <v/>
      </c>
      <c r="Q183" s="184" t="str">
        <f t="shared" si="4"/>
        <v/>
      </c>
      <c r="R183" s="97" t="str">
        <f t="shared" si="5"/>
        <v/>
      </c>
    </row>
    <row r="184" spans="1:18" ht="15.75" x14ac:dyDescent="0.25">
      <c r="A184" s="159" t="str">
        <f>IF('2 - Unit Info'!A184&lt;&gt;"",'2 - Unit Info'!A184,"")</f>
        <v/>
      </c>
      <c r="B184" s="160" t="str">
        <f>IF('2 - Unit Info'!E184&lt;&gt;"",'2 - Unit Info'!E184,"")</f>
        <v/>
      </c>
      <c r="C184" s="160" t="str">
        <f>IF('2 - Unit Info'!K184&lt;&gt;"",'2 - Unit Info'!K184,"")</f>
        <v/>
      </c>
      <c r="D184" s="160" t="str">
        <f>IF('2 - Unit Info'!H184&lt;&gt;"",'2 - Unit Info'!H184,"")</f>
        <v/>
      </c>
      <c r="E184" s="161" t="str">
        <f>IF('2 - Unit Info'!J184&lt;&gt;"",'2 - Unit Info'!J184,"")</f>
        <v/>
      </c>
      <c r="F184" s="162" t="str">
        <f>IF('2 - Unit Info'!L184 &lt;&gt;"", '2 - Unit Info'!L184, "")</f>
        <v/>
      </c>
      <c r="G184" s="163" t="str">
        <f>IF('2 - Unit Info'!S184 &lt;&gt;"", '2 - Unit Info'!S184, "")</f>
        <v/>
      </c>
      <c r="H184" s="164" t="str">
        <f>IF(LEN(F184)=0,"",IF(F184&lt;DATE(2024,3,1),IF(G184="Paid by tenant to landlord/third party (RUBS)", '5 - Utilities Total'!$D$20*'6 - Per Unit Calculation'!D184,"N/A based on utility billing method"),"N/A move-in date after 3/1/2024"))</f>
        <v/>
      </c>
      <c r="I184" s="164" t="str">
        <f>IF(LEN(F184)=0,"",IF(F184&lt;DATE(2024,3,1),IF(G184="Paid by tenant to landlord/third party (RUBS)", INDEX('Calculation Chart - SCC'!$B$3:$B$23, MATCH(E184,'Calculation Chart - SCC'!$A$3:$A$23, 0)),"N/A based on utility billing method"),"N/A move-in date after 3/1/2024"))</f>
        <v/>
      </c>
      <c r="J184" s="165" t="str">
        <f>IF('2 - Unit Info'!T184 &lt;&gt;"", '2 - Unit Info'!T184, "")</f>
        <v/>
      </c>
      <c r="K184" s="164" t="str">
        <f>IF(LEN(F184)=0,"",IF(F184&lt;DATE(2024,3,1),IF(J184="Paid by tenant to landlord/third party (RUBS)", '5 - Utilities Total'!$D$25*'6 - Per Unit Calculation'!D184,"N/A based on utility billing method"),"N/A move-in date after 3/1/2024"))</f>
        <v/>
      </c>
      <c r="L184" s="164" t="str">
        <f>IF(LEN(F184)=0,"",IF(F184&lt;DATE(2024,3,1),IF(J184="Paid by tenant to landlord/third party (RUBS)",INDEX('Calculation Chart - SCC'!$E$3:$E$23, MATCH(E184,'Calculation Chart - SCC'!$D$3:$D$23, 0)),"N/A based on utility billing method"),"N/A move-in date after 3/1/2024"))</f>
        <v/>
      </c>
      <c r="M184" s="165" t="str">
        <f>IF('2 - Unit Info'!U184 &lt;&gt;"", '2 - Unit Info'!U184, "")</f>
        <v/>
      </c>
      <c r="N184" s="164" t="str">
        <f>IF(LEN(F184)=0,"",IF(F184&lt;DATE(2024,3,1),IF(M184="Paid by tenant to landlord/third party (RUBS)", '5 - Utilities Total'!$D$30*'6 - Per Unit Calculation'!D184,"N/A based on utility billing method"),"N/A move-in date after 3/1/2024"))</f>
        <v/>
      </c>
      <c r="O184" s="182" t="str">
        <f>IF(LEN(F184)=0,"",IF(F184&lt;DATE(2024,3,1),IF(M184="Paid by tenant to landlord/third party (RUBS)",INDEX('Calculation Chart - SCC'!$H$3:$H$23, MATCH(E184,'Calculation Chart - SCC'!$G$3:$G$23, 0)),"N/A based on utility billing method"),"N/A move-in date after 3/1/2024"))</f>
        <v/>
      </c>
      <c r="Q184" s="184" t="str">
        <f t="shared" si="4"/>
        <v/>
      </c>
      <c r="R184" s="97" t="str">
        <f t="shared" si="5"/>
        <v/>
      </c>
    </row>
    <row r="185" spans="1:18" ht="15.75" x14ac:dyDescent="0.25">
      <c r="A185" s="159" t="str">
        <f>IF('2 - Unit Info'!A185&lt;&gt;"",'2 - Unit Info'!A185,"")</f>
        <v/>
      </c>
      <c r="B185" s="160" t="str">
        <f>IF('2 - Unit Info'!E185&lt;&gt;"",'2 - Unit Info'!E185,"")</f>
        <v/>
      </c>
      <c r="C185" s="160" t="str">
        <f>IF('2 - Unit Info'!K185&lt;&gt;"",'2 - Unit Info'!K185,"")</f>
        <v/>
      </c>
      <c r="D185" s="160" t="str">
        <f>IF('2 - Unit Info'!H185&lt;&gt;"",'2 - Unit Info'!H185,"")</f>
        <v/>
      </c>
      <c r="E185" s="161" t="str">
        <f>IF('2 - Unit Info'!J185&lt;&gt;"",'2 - Unit Info'!J185,"")</f>
        <v/>
      </c>
      <c r="F185" s="162" t="str">
        <f>IF('2 - Unit Info'!L185 &lt;&gt;"", '2 - Unit Info'!L185, "")</f>
        <v/>
      </c>
      <c r="G185" s="163" t="str">
        <f>IF('2 - Unit Info'!S185 &lt;&gt;"", '2 - Unit Info'!S185, "")</f>
        <v/>
      </c>
      <c r="H185" s="164" t="str">
        <f>IF(LEN(F185)=0,"",IF(F185&lt;DATE(2024,3,1),IF(G185="Paid by tenant to landlord/third party (RUBS)", '5 - Utilities Total'!$D$20*'6 - Per Unit Calculation'!D185,"N/A based on utility billing method"),"N/A move-in date after 3/1/2024"))</f>
        <v/>
      </c>
      <c r="I185" s="164" t="str">
        <f>IF(LEN(F185)=0,"",IF(F185&lt;DATE(2024,3,1),IF(G185="Paid by tenant to landlord/third party (RUBS)", INDEX('Calculation Chart - SCC'!$B$3:$B$23, MATCH(E185,'Calculation Chart - SCC'!$A$3:$A$23, 0)),"N/A based on utility billing method"),"N/A move-in date after 3/1/2024"))</f>
        <v/>
      </c>
      <c r="J185" s="165" t="str">
        <f>IF('2 - Unit Info'!T185 &lt;&gt;"", '2 - Unit Info'!T185, "")</f>
        <v/>
      </c>
      <c r="K185" s="164" t="str">
        <f>IF(LEN(F185)=0,"",IF(F185&lt;DATE(2024,3,1),IF(J185="Paid by tenant to landlord/third party (RUBS)", '5 - Utilities Total'!$D$25*'6 - Per Unit Calculation'!D185,"N/A based on utility billing method"),"N/A move-in date after 3/1/2024"))</f>
        <v/>
      </c>
      <c r="L185" s="164" t="str">
        <f>IF(LEN(F185)=0,"",IF(F185&lt;DATE(2024,3,1),IF(J185="Paid by tenant to landlord/third party (RUBS)",INDEX('Calculation Chart - SCC'!$E$3:$E$23, MATCH(E185,'Calculation Chart - SCC'!$D$3:$D$23, 0)),"N/A based on utility billing method"),"N/A move-in date after 3/1/2024"))</f>
        <v/>
      </c>
      <c r="M185" s="165" t="str">
        <f>IF('2 - Unit Info'!U185 &lt;&gt;"", '2 - Unit Info'!U185, "")</f>
        <v/>
      </c>
      <c r="N185" s="164" t="str">
        <f>IF(LEN(F185)=0,"",IF(F185&lt;DATE(2024,3,1),IF(M185="Paid by tenant to landlord/third party (RUBS)", '5 - Utilities Total'!$D$30*'6 - Per Unit Calculation'!D185,"N/A based on utility billing method"),"N/A move-in date after 3/1/2024"))</f>
        <v/>
      </c>
      <c r="O185" s="182" t="str">
        <f>IF(LEN(F185)=0,"",IF(F185&lt;DATE(2024,3,1),IF(M185="Paid by tenant to landlord/third party (RUBS)",INDEX('Calculation Chart - SCC'!$H$3:$H$23, MATCH(E185,'Calculation Chart - SCC'!$G$3:$G$23, 0)),"N/A based on utility billing method"),"N/A move-in date after 3/1/2024"))</f>
        <v/>
      </c>
      <c r="Q185" s="184" t="str">
        <f t="shared" si="4"/>
        <v/>
      </c>
      <c r="R185" s="97" t="str">
        <f t="shared" si="5"/>
        <v/>
      </c>
    </row>
    <row r="186" spans="1:18" ht="15.75" x14ac:dyDescent="0.25">
      <c r="A186" s="159" t="str">
        <f>IF('2 - Unit Info'!A186&lt;&gt;"",'2 - Unit Info'!A186,"")</f>
        <v/>
      </c>
      <c r="B186" s="160" t="str">
        <f>IF('2 - Unit Info'!E186&lt;&gt;"",'2 - Unit Info'!E186,"")</f>
        <v/>
      </c>
      <c r="C186" s="160" t="str">
        <f>IF('2 - Unit Info'!K186&lt;&gt;"",'2 - Unit Info'!K186,"")</f>
        <v/>
      </c>
      <c r="D186" s="160" t="str">
        <f>IF('2 - Unit Info'!H186&lt;&gt;"",'2 - Unit Info'!H186,"")</f>
        <v/>
      </c>
      <c r="E186" s="161" t="str">
        <f>IF('2 - Unit Info'!J186&lt;&gt;"",'2 - Unit Info'!J186,"")</f>
        <v/>
      </c>
      <c r="F186" s="162" t="str">
        <f>IF('2 - Unit Info'!L186 &lt;&gt;"", '2 - Unit Info'!L186, "")</f>
        <v/>
      </c>
      <c r="G186" s="163" t="str">
        <f>IF('2 - Unit Info'!S186 &lt;&gt;"", '2 - Unit Info'!S186, "")</f>
        <v/>
      </c>
      <c r="H186" s="164" t="str">
        <f>IF(LEN(F186)=0,"",IF(F186&lt;DATE(2024,3,1),IF(G186="Paid by tenant to landlord/third party (RUBS)", '5 - Utilities Total'!$D$20*'6 - Per Unit Calculation'!D186,"N/A based on utility billing method"),"N/A move-in date after 3/1/2024"))</f>
        <v/>
      </c>
      <c r="I186" s="164" t="str">
        <f>IF(LEN(F186)=0,"",IF(F186&lt;DATE(2024,3,1),IF(G186="Paid by tenant to landlord/third party (RUBS)", INDEX('Calculation Chart - SCC'!$B$3:$B$23, MATCH(E186,'Calculation Chart - SCC'!$A$3:$A$23, 0)),"N/A based on utility billing method"),"N/A move-in date after 3/1/2024"))</f>
        <v/>
      </c>
      <c r="J186" s="165" t="str">
        <f>IF('2 - Unit Info'!T186 &lt;&gt;"", '2 - Unit Info'!T186, "")</f>
        <v/>
      </c>
      <c r="K186" s="164" t="str">
        <f>IF(LEN(F186)=0,"",IF(F186&lt;DATE(2024,3,1),IF(J186="Paid by tenant to landlord/third party (RUBS)", '5 - Utilities Total'!$D$25*'6 - Per Unit Calculation'!D186,"N/A based on utility billing method"),"N/A move-in date after 3/1/2024"))</f>
        <v/>
      </c>
      <c r="L186" s="164" t="str">
        <f>IF(LEN(F186)=0,"",IF(F186&lt;DATE(2024,3,1),IF(J186="Paid by tenant to landlord/third party (RUBS)",INDEX('Calculation Chart - SCC'!$E$3:$E$23, MATCH(E186,'Calculation Chart - SCC'!$D$3:$D$23, 0)),"N/A based on utility billing method"),"N/A move-in date after 3/1/2024"))</f>
        <v/>
      </c>
      <c r="M186" s="165" t="str">
        <f>IF('2 - Unit Info'!U186 &lt;&gt;"", '2 - Unit Info'!U186, "")</f>
        <v/>
      </c>
      <c r="N186" s="164" t="str">
        <f>IF(LEN(F186)=0,"",IF(F186&lt;DATE(2024,3,1),IF(M186="Paid by tenant to landlord/third party (RUBS)", '5 - Utilities Total'!$D$30*'6 - Per Unit Calculation'!D186,"N/A based on utility billing method"),"N/A move-in date after 3/1/2024"))</f>
        <v/>
      </c>
      <c r="O186" s="182" t="str">
        <f>IF(LEN(F186)=0,"",IF(F186&lt;DATE(2024,3,1),IF(M186="Paid by tenant to landlord/third party (RUBS)",INDEX('Calculation Chart - SCC'!$H$3:$H$23, MATCH(E186,'Calculation Chart - SCC'!$G$3:$G$23, 0)),"N/A based on utility billing method"),"N/A move-in date after 3/1/2024"))</f>
        <v/>
      </c>
      <c r="Q186" s="184" t="str">
        <f t="shared" si="4"/>
        <v/>
      </c>
      <c r="R186" s="97" t="str">
        <f t="shared" si="5"/>
        <v/>
      </c>
    </row>
    <row r="187" spans="1:18" ht="15.75" x14ac:dyDescent="0.25">
      <c r="A187" s="159" t="str">
        <f>IF('2 - Unit Info'!A187&lt;&gt;"",'2 - Unit Info'!A187,"")</f>
        <v/>
      </c>
      <c r="B187" s="160" t="str">
        <f>IF('2 - Unit Info'!E187&lt;&gt;"",'2 - Unit Info'!E187,"")</f>
        <v/>
      </c>
      <c r="C187" s="160" t="str">
        <f>IF('2 - Unit Info'!K187&lt;&gt;"",'2 - Unit Info'!K187,"")</f>
        <v/>
      </c>
      <c r="D187" s="160" t="str">
        <f>IF('2 - Unit Info'!H187&lt;&gt;"",'2 - Unit Info'!H187,"")</f>
        <v/>
      </c>
      <c r="E187" s="161" t="str">
        <f>IF('2 - Unit Info'!J187&lt;&gt;"",'2 - Unit Info'!J187,"")</f>
        <v/>
      </c>
      <c r="F187" s="162" t="str">
        <f>IF('2 - Unit Info'!L187 &lt;&gt;"", '2 - Unit Info'!L187, "")</f>
        <v/>
      </c>
      <c r="G187" s="163" t="str">
        <f>IF('2 - Unit Info'!S187 &lt;&gt;"", '2 - Unit Info'!S187, "")</f>
        <v/>
      </c>
      <c r="H187" s="164" t="str">
        <f>IF(LEN(F187)=0,"",IF(F187&lt;DATE(2024,3,1),IF(G187="Paid by tenant to landlord/third party (RUBS)", '5 - Utilities Total'!$D$20*'6 - Per Unit Calculation'!D187,"N/A based on utility billing method"),"N/A move-in date after 3/1/2024"))</f>
        <v/>
      </c>
      <c r="I187" s="164" t="str">
        <f>IF(LEN(F187)=0,"",IF(F187&lt;DATE(2024,3,1),IF(G187="Paid by tenant to landlord/third party (RUBS)", INDEX('Calculation Chart - SCC'!$B$3:$B$23, MATCH(E187,'Calculation Chart - SCC'!$A$3:$A$23, 0)),"N/A based on utility billing method"),"N/A move-in date after 3/1/2024"))</f>
        <v/>
      </c>
      <c r="J187" s="165" t="str">
        <f>IF('2 - Unit Info'!T187 &lt;&gt;"", '2 - Unit Info'!T187, "")</f>
        <v/>
      </c>
      <c r="K187" s="164" t="str">
        <f>IF(LEN(F187)=0,"",IF(F187&lt;DATE(2024,3,1),IF(J187="Paid by tenant to landlord/third party (RUBS)", '5 - Utilities Total'!$D$25*'6 - Per Unit Calculation'!D187,"N/A based on utility billing method"),"N/A move-in date after 3/1/2024"))</f>
        <v/>
      </c>
      <c r="L187" s="164" t="str">
        <f>IF(LEN(F187)=0,"",IF(F187&lt;DATE(2024,3,1),IF(J187="Paid by tenant to landlord/third party (RUBS)",INDEX('Calculation Chart - SCC'!$E$3:$E$23, MATCH(E187,'Calculation Chart - SCC'!$D$3:$D$23, 0)),"N/A based on utility billing method"),"N/A move-in date after 3/1/2024"))</f>
        <v/>
      </c>
      <c r="M187" s="165" t="str">
        <f>IF('2 - Unit Info'!U187 &lt;&gt;"", '2 - Unit Info'!U187, "")</f>
        <v/>
      </c>
      <c r="N187" s="164" t="str">
        <f>IF(LEN(F187)=0,"",IF(F187&lt;DATE(2024,3,1),IF(M187="Paid by tenant to landlord/third party (RUBS)", '5 - Utilities Total'!$D$30*'6 - Per Unit Calculation'!D187,"N/A based on utility billing method"),"N/A move-in date after 3/1/2024"))</f>
        <v/>
      </c>
      <c r="O187" s="182" t="str">
        <f>IF(LEN(F187)=0,"",IF(F187&lt;DATE(2024,3,1),IF(M187="Paid by tenant to landlord/third party (RUBS)",INDEX('Calculation Chart - SCC'!$H$3:$H$23, MATCH(E187,'Calculation Chart - SCC'!$G$3:$G$23, 0)),"N/A based on utility billing method"),"N/A move-in date after 3/1/2024"))</f>
        <v/>
      </c>
      <c r="Q187" s="184" t="str">
        <f t="shared" si="4"/>
        <v/>
      </c>
      <c r="R187" s="97" t="str">
        <f t="shared" si="5"/>
        <v/>
      </c>
    </row>
    <row r="188" spans="1:18" ht="15.75" x14ac:dyDescent="0.25">
      <c r="A188" s="159" t="str">
        <f>IF('2 - Unit Info'!A188&lt;&gt;"",'2 - Unit Info'!A188,"")</f>
        <v/>
      </c>
      <c r="B188" s="160" t="str">
        <f>IF('2 - Unit Info'!E188&lt;&gt;"",'2 - Unit Info'!E188,"")</f>
        <v/>
      </c>
      <c r="C188" s="160" t="str">
        <f>IF('2 - Unit Info'!K188&lt;&gt;"",'2 - Unit Info'!K188,"")</f>
        <v/>
      </c>
      <c r="D188" s="160" t="str">
        <f>IF('2 - Unit Info'!H188&lt;&gt;"",'2 - Unit Info'!H188,"")</f>
        <v/>
      </c>
      <c r="E188" s="161" t="str">
        <f>IF('2 - Unit Info'!J188&lt;&gt;"",'2 - Unit Info'!J188,"")</f>
        <v/>
      </c>
      <c r="F188" s="162" t="str">
        <f>IF('2 - Unit Info'!L188 &lt;&gt;"", '2 - Unit Info'!L188, "")</f>
        <v/>
      </c>
      <c r="G188" s="163" t="str">
        <f>IF('2 - Unit Info'!S188 &lt;&gt;"", '2 - Unit Info'!S188, "")</f>
        <v/>
      </c>
      <c r="H188" s="164" t="str">
        <f>IF(LEN(F188)=0,"",IF(F188&lt;DATE(2024,3,1),IF(G188="Paid by tenant to landlord/third party (RUBS)", '5 - Utilities Total'!$D$20*'6 - Per Unit Calculation'!D188,"N/A based on utility billing method"),"N/A move-in date after 3/1/2024"))</f>
        <v/>
      </c>
      <c r="I188" s="164" t="str">
        <f>IF(LEN(F188)=0,"",IF(F188&lt;DATE(2024,3,1),IF(G188="Paid by tenant to landlord/third party (RUBS)", INDEX('Calculation Chart - SCC'!$B$3:$B$23, MATCH(E188,'Calculation Chart - SCC'!$A$3:$A$23, 0)),"N/A based on utility billing method"),"N/A move-in date after 3/1/2024"))</f>
        <v/>
      </c>
      <c r="J188" s="165" t="str">
        <f>IF('2 - Unit Info'!T188 &lt;&gt;"", '2 - Unit Info'!T188, "")</f>
        <v/>
      </c>
      <c r="K188" s="164" t="str">
        <f>IF(LEN(F188)=0,"",IF(F188&lt;DATE(2024,3,1),IF(J188="Paid by tenant to landlord/third party (RUBS)", '5 - Utilities Total'!$D$25*'6 - Per Unit Calculation'!D188,"N/A based on utility billing method"),"N/A move-in date after 3/1/2024"))</f>
        <v/>
      </c>
      <c r="L188" s="164" t="str">
        <f>IF(LEN(F188)=0,"",IF(F188&lt;DATE(2024,3,1),IF(J188="Paid by tenant to landlord/third party (RUBS)",INDEX('Calculation Chart - SCC'!$E$3:$E$23, MATCH(E188,'Calculation Chart - SCC'!$D$3:$D$23, 0)),"N/A based on utility billing method"),"N/A move-in date after 3/1/2024"))</f>
        <v/>
      </c>
      <c r="M188" s="165" t="str">
        <f>IF('2 - Unit Info'!U188 &lt;&gt;"", '2 - Unit Info'!U188, "")</f>
        <v/>
      </c>
      <c r="N188" s="164" t="str">
        <f>IF(LEN(F188)=0,"",IF(F188&lt;DATE(2024,3,1),IF(M188="Paid by tenant to landlord/third party (RUBS)", '5 - Utilities Total'!$D$30*'6 - Per Unit Calculation'!D188,"N/A based on utility billing method"),"N/A move-in date after 3/1/2024"))</f>
        <v/>
      </c>
      <c r="O188" s="182" t="str">
        <f>IF(LEN(F188)=0,"",IF(F188&lt;DATE(2024,3,1),IF(M188="Paid by tenant to landlord/third party (RUBS)",INDEX('Calculation Chart - SCC'!$H$3:$H$23, MATCH(E188,'Calculation Chart - SCC'!$G$3:$G$23, 0)),"N/A based on utility billing method"),"N/A move-in date after 3/1/2024"))</f>
        <v/>
      </c>
      <c r="Q188" s="184" t="str">
        <f t="shared" si="4"/>
        <v/>
      </c>
      <c r="R188" s="97" t="str">
        <f t="shared" si="5"/>
        <v/>
      </c>
    </row>
    <row r="189" spans="1:18" ht="15.75" x14ac:dyDescent="0.25">
      <c r="A189" s="159" t="str">
        <f>IF('2 - Unit Info'!A189&lt;&gt;"",'2 - Unit Info'!A189,"")</f>
        <v/>
      </c>
      <c r="B189" s="160" t="str">
        <f>IF('2 - Unit Info'!E189&lt;&gt;"",'2 - Unit Info'!E189,"")</f>
        <v/>
      </c>
      <c r="C189" s="160" t="str">
        <f>IF('2 - Unit Info'!K189&lt;&gt;"",'2 - Unit Info'!K189,"")</f>
        <v/>
      </c>
      <c r="D189" s="160" t="str">
        <f>IF('2 - Unit Info'!H189&lt;&gt;"",'2 - Unit Info'!H189,"")</f>
        <v/>
      </c>
      <c r="E189" s="161" t="str">
        <f>IF('2 - Unit Info'!J189&lt;&gt;"",'2 - Unit Info'!J189,"")</f>
        <v/>
      </c>
      <c r="F189" s="162" t="str">
        <f>IF('2 - Unit Info'!L189 &lt;&gt;"", '2 - Unit Info'!L189, "")</f>
        <v/>
      </c>
      <c r="G189" s="163" t="str">
        <f>IF('2 - Unit Info'!S189 &lt;&gt;"", '2 - Unit Info'!S189, "")</f>
        <v/>
      </c>
      <c r="H189" s="164" t="str">
        <f>IF(LEN(F189)=0,"",IF(F189&lt;DATE(2024,3,1),IF(G189="Paid by tenant to landlord/third party (RUBS)", '5 - Utilities Total'!$D$20*'6 - Per Unit Calculation'!D189,"N/A based on utility billing method"),"N/A move-in date after 3/1/2024"))</f>
        <v/>
      </c>
      <c r="I189" s="164" t="str">
        <f>IF(LEN(F189)=0,"",IF(F189&lt;DATE(2024,3,1),IF(G189="Paid by tenant to landlord/third party (RUBS)", INDEX('Calculation Chart - SCC'!$B$3:$B$23, MATCH(E189,'Calculation Chart - SCC'!$A$3:$A$23, 0)),"N/A based on utility billing method"),"N/A move-in date after 3/1/2024"))</f>
        <v/>
      </c>
      <c r="J189" s="165" t="str">
        <f>IF('2 - Unit Info'!T189 &lt;&gt;"", '2 - Unit Info'!T189, "")</f>
        <v/>
      </c>
      <c r="K189" s="164" t="str">
        <f>IF(LEN(F189)=0,"",IF(F189&lt;DATE(2024,3,1),IF(J189="Paid by tenant to landlord/third party (RUBS)", '5 - Utilities Total'!$D$25*'6 - Per Unit Calculation'!D189,"N/A based on utility billing method"),"N/A move-in date after 3/1/2024"))</f>
        <v/>
      </c>
      <c r="L189" s="164" t="str">
        <f>IF(LEN(F189)=0,"",IF(F189&lt;DATE(2024,3,1),IF(J189="Paid by tenant to landlord/third party (RUBS)",INDEX('Calculation Chart - SCC'!$E$3:$E$23, MATCH(E189,'Calculation Chart - SCC'!$D$3:$D$23, 0)),"N/A based on utility billing method"),"N/A move-in date after 3/1/2024"))</f>
        <v/>
      </c>
      <c r="M189" s="165" t="str">
        <f>IF('2 - Unit Info'!U189 &lt;&gt;"", '2 - Unit Info'!U189, "")</f>
        <v/>
      </c>
      <c r="N189" s="164" t="str">
        <f>IF(LEN(F189)=0,"",IF(F189&lt;DATE(2024,3,1),IF(M189="Paid by tenant to landlord/third party (RUBS)", '5 - Utilities Total'!$D$30*'6 - Per Unit Calculation'!D189,"N/A based on utility billing method"),"N/A move-in date after 3/1/2024"))</f>
        <v/>
      </c>
      <c r="O189" s="182" t="str">
        <f>IF(LEN(F189)=0,"",IF(F189&lt;DATE(2024,3,1),IF(M189="Paid by tenant to landlord/third party (RUBS)",INDEX('Calculation Chart - SCC'!$H$3:$H$23, MATCH(E189,'Calculation Chart - SCC'!$G$3:$G$23, 0)),"N/A based on utility billing method"),"N/A move-in date after 3/1/2024"))</f>
        <v/>
      </c>
      <c r="Q189" s="184" t="str">
        <f t="shared" si="4"/>
        <v/>
      </c>
      <c r="R189" s="97" t="str">
        <f t="shared" si="5"/>
        <v/>
      </c>
    </row>
    <row r="190" spans="1:18" ht="15.75" x14ac:dyDescent="0.25">
      <c r="A190" s="159" t="str">
        <f>IF('2 - Unit Info'!A190&lt;&gt;"",'2 - Unit Info'!A190,"")</f>
        <v/>
      </c>
      <c r="B190" s="160" t="str">
        <f>IF('2 - Unit Info'!E190&lt;&gt;"",'2 - Unit Info'!E190,"")</f>
        <v/>
      </c>
      <c r="C190" s="160" t="str">
        <f>IF('2 - Unit Info'!K190&lt;&gt;"",'2 - Unit Info'!K190,"")</f>
        <v/>
      </c>
      <c r="D190" s="160" t="str">
        <f>IF('2 - Unit Info'!H190&lt;&gt;"",'2 - Unit Info'!H190,"")</f>
        <v/>
      </c>
      <c r="E190" s="161" t="str">
        <f>IF('2 - Unit Info'!J190&lt;&gt;"",'2 - Unit Info'!J190,"")</f>
        <v/>
      </c>
      <c r="F190" s="162" t="str">
        <f>IF('2 - Unit Info'!L190 &lt;&gt;"", '2 - Unit Info'!L190, "")</f>
        <v/>
      </c>
      <c r="G190" s="163" t="str">
        <f>IF('2 - Unit Info'!S190 &lt;&gt;"", '2 - Unit Info'!S190, "")</f>
        <v/>
      </c>
      <c r="H190" s="164" t="str">
        <f>IF(LEN(F190)=0,"",IF(F190&lt;DATE(2024,3,1),IF(G190="Paid by tenant to landlord/third party (RUBS)", '5 - Utilities Total'!$D$20*'6 - Per Unit Calculation'!D190,"N/A based on utility billing method"),"N/A move-in date after 3/1/2024"))</f>
        <v/>
      </c>
      <c r="I190" s="164" t="str">
        <f>IF(LEN(F190)=0,"",IF(F190&lt;DATE(2024,3,1),IF(G190="Paid by tenant to landlord/third party (RUBS)", INDEX('Calculation Chart - SCC'!$B$3:$B$23, MATCH(E190,'Calculation Chart - SCC'!$A$3:$A$23, 0)),"N/A based on utility billing method"),"N/A move-in date after 3/1/2024"))</f>
        <v/>
      </c>
      <c r="J190" s="165" t="str">
        <f>IF('2 - Unit Info'!T190 &lt;&gt;"", '2 - Unit Info'!T190, "")</f>
        <v/>
      </c>
      <c r="K190" s="164" t="str">
        <f>IF(LEN(F190)=0,"",IF(F190&lt;DATE(2024,3,1),IF(J190="Paid by tenant to landlord/third party (RUBS)", '5 - Utilities Total'!$D$25*'6 - Per Unit Calculation'!D190,"N/A based on utility billing method"),"N/A move-in date after 3/1/2024"))</f>
        <v/>
      </c>
      <c r="L190" s="164" t="str">
        <f>IF(LEN(F190)=0,"",IF(F190&lt;DATE(2024,3,1),IF(J190="Paid by tenant to landlord/third party (RUBS)",INDEX('Calculation Chart - SCC'!$E$3:$E$23, MATCH(E190,'Calculation Chart - SCC'!$D$3:$D$23, 0)),"N/A based on utility billing method"),"N/A move-in date after 3/1/2024"))</f>
        <v/>
      </c>
      <c r="M190" s="165" t="str">
        <f>IF('2 - Unit Info'!U190 &lt;&gt;"", '2 - Unit Info'!U190, "")</f>
        <v/>
      </c>
      <c r="N190" s="164" t="str">
        <f>IF(LEN(F190)=0,"",IF(F190&lt;DATE(2024,3,1),IF(M190="Paid by tenant to landlord/third party (RUBS)", '5 - Utilities Total'!$D$30*'6 - Per Unit Calculation'!D190,"N/A based on utility billing method"),"N/A move-in date after 3/1/2024"))</f>
        <v/>
      </c>
      <c r="O190" s="182" t="str">
        <f>IF(LEN(F190)=0,"",IF(F190&lt;DATE(2024,3,1),IF(M190="Paid by tenant to landlord/third party (RUBS)",INDEX('Calculation Chart - SCC'!$H$3:$H$23, MATCH(E190,'Calculation Chart - SCC'!$G$3:$G$23, 0)),"N/A based on utility billing method"),"N/A move-in date after 3/1/2024"))</f>
        <v/>
      </c>
      <c r="Q190" s="184" t="str">
        <f t="shared" si="4"/>
        <v/>
      </c>
      <c r="R190" s="97" t="str">
        <f t="shared" si="5"/>
        <v/>
      </c>
    </row>
    <row r="191" spans="1:18" ht="15.75" x14ac:dyDescent="0.25">
      <c r="A191" s="159" t="str">
        <f>IF('2 - Unit Info'!A191&lt;&gt;"",'2 - Unit Info'!A191,"")</f>
        <v/>
      </c>
      <c r="B191" s="160" t="str">
        <f>IF('2 - Unit Info'!E191&lt;&gt;"",'2 - Unit Info'!E191,"")</f>
        <v/>
      </c>
      <c r="C191" s="160" t="str">
        <f>IF('2 - Unit Info'!K191&lt;&gt;"",'2 - Unit Info'!K191,"")</f>
        <v/>
      </c>
      <c r="D191" s="160" t="str">
        <f>IF('2 - Unit Info'!H191&lt;&gt;"",'2 - Unit Info'!H191,"")</f>
        <v/>
      </c>
      <c r="E191" s="161" t="str">
        <f>IF('2 - Unit Info'!J191&lt;&gt;"",'2 - Unit Info'!J191,"")</f>
        <v/>
      </c>
      <c r="F191" s="162" t="str">
        <f>IF('2 - Unit Info'!L191 &lt;&gt;"", '2 - Unit Info'!L191, "")</f>
        <v/>
      </c>
      <c r="G191" s="163" t="str">
        <f>IF('2 - Unit Info'!S191 &lt;&gt;"", '2 - Unit Info'!S191, "")</f>
        <v/>
      </c>
      <c r="H191" s="164" t="str">
        <f>IF(LEN(F191)=0,"",IF(F191&lt;DATE(2024,3,1),IF(G191="Paid by tenant to landlord/third party (RUBS)", '5 - Utilities Total'!$D$20*'6 - Per Unit Calculation'!D191,"N/A based on utility billing method"),"N/A move-in date after 3/1/2024"))</f>
        <v/>
      </c>
      <c r="I191" s="164" t="str">
        <f>IF(LEN(F191)=0,"",IF(F191&lt;DATE(2024,3,1),IF(G191="Paid by tenant to landlord/third party (RUBS)", INDEX('Calculation Chart - SCC'!$B$3:$B$23, MATCH(E191,'Calculation Chart - SCC'!$A$3:$A$23, 0)),"N/A based on utility billing method"),"N/A move-in date after 3/1/2024"))</f>
        <v/>
      </c>
      <c r="J191" s="165" t="str">
        <f>IF('2 - Unit Info'!T191 &lt;&gt;"", '2 - Unit Info'!T191, "")</f>
        <v/>
      </c>
      <c r="K191" s="164" t="str">
        <f>IF(LEN(F191)=0,"",IF(F191&lt;DATE(2024,3,1),IF(J191="Paid by tenant to landlord/third party (RUBS)", '5 - Utilities Total'!$D$25*'6 - Per Unit Calculation'!D191,"N/A based on utility billing method"),"N/A move-in date after 3/1/2024"))</f>
        <v/>
      </c>
      <c r="L191" s="164" t="str">
        <f>IF(LEN(F191)=0,"",IF(F191&lt;DATE(2024,3,1),IF(J191="Paid by tenant to landlord/third party (RUBS)",INDEX('Calculation Chart - SCC'!$E$3:$E$23, MATCH(E191,'Calculation Chart - SCC'!$D$3:$D$23, 0)),"N/A based on utility billing method"),"N/A move-in date after 3/1/2024"))</f>
        <v/>
      </c>
      <c r="M191" s="165" t="str">
        <f>IF('2 - Unit Info'!U191 &lt;&gt;"", '2 - Unit Info'!U191, "")</f>
        <v/>
      </c>
      <c r="N191" s="164" t="str">
        <f>IF(LEN(F191)=0,"",IF(F191&lt;DATE(2024,3,1),IF(M191="Paid by tenant to landlord/third party (RUBS)", '5 - Utilities Total'!$D$30*'6 - Per Unit Calculation'!D191,"N/A based on utility billing method"),"N/A move-in date after 3/1/2024"))</f>
        <v/>
      </c>
      <c r="O191" s="182" t="str">
        <f>IF(LEN(F191)=0,"",IF(F191&lt;DATE(2024,3,1),IF(M191="Paid by tenant to landlord/third party (RUBS)",INDEX('Calculation Chart - SCC'!$H$3:$H$23, MATCH(E191,'Calculation Chart - SCC'!$G$3:$G$23, 0)),"N/A based on utility billing method"),"N/A move-in date after 3/1/2024"))</f>
        <v/>
      </c>
      <c r="Q191" s="184" t="str">
        <f t="shared" si="4"/>
        <v/>
      </c>
      <c r="R191" s="97" t="str">
        <f t="shared" si="5"/>
        <v/>
      </c>
    </row>
    <row r="192" spans="1:18" ht="15.75" x14ac:dyDescent="0.25">
      <c r="A192" s="159" t="str">
        <f>IF('2 - Unit Info'!A192&lt;&gt;"",'2 - Unit Info'!A192,"")</f>
        <v/>
      </c>
      <c r="B192" s="160" t="str">
        <f>IF('2 - Unit Info'!E192&lt;&gt;"",'2 - Unit Info'!E192,"")</f>
        <v/>
      </c>
      <c r="C192" s="160" t="str">
        <f>IF('2 - Unit Info'!K192&lt;&gt;"",'2 - Unit Info'!K192,"")</f>
        <v/>
      </c>
      <c r="D192" s="160" t="str">
        <f>IF('2 - Unit Info'!H192&lt;&gt;"",'2 - Unit Info'!H192,"")</f>
        <v/>
      </c>
      <c r="E192" s="161" t="str">
        <f>IF('2 - Unit Info'!J192&lt;&gt;"",'2 - Unit Info'!J192,"")</f>
        <v/>
      </c>
      <c r="F192" s="162" t="str">
        <f>IF('2 - Unit Info'!L192 &lt;&gt;"", '2 - Unit Info'!L192, "")</f>
        <v/>
      </c>
      <c r="G192" s="163" t="str">
        <f>IF('2 - Unit Info'!S192 &lt;&gt;"", '2 - Unit Info'!S192, "")</f>
        <v/>
      </c>
      <c r="H192" s="164" t="str">
        <f>IF(LEN(F192)=0,"",IF(F192&lt;DATE(2024,3,1),IF(G192="Paid by tenant to landlord/third party (RUBS)", '5 - Utilities Total'!$D$20*'6 - Per Unit Calculation'!D192,"N/A based on utility billing method"),"N/A move-in date after 3/1/2024"))</f>
        <v/>
      </c>
      <c r="I192" s="164" t="str">
        <f>IF(LEN(F192)=0,"",IF(F192&lt;DATE(2024,3,1),IF(G192="Paid by tenant to landlord/third party (RUBS)", INDEX('Calculation Chart - SCC'!$B$3:$B$23, MATCH(E192,'Calculation Chart - SCC'!$A$3:$A$23, 0)),"N/A based on utility billing method"),"N/A move-in date after 3/1/2024"))</f>
        <v/>
      </c>
      <c r="J192" s="165" t="str">
        <f>IF('2 - Unit Info'!T192 &lt;&gt;"", '2 - Unit Info'!T192, "")</f>
        <v/>
      </c>
      <c r="K192" s="164" t="str">
        <f>IF(LEN(F192)=0,"",IF(F192&lt;DATE(2024,3,1),IF(J192="Paid by tenant to landlord/third party (RUBS)", '5 - Utilities Total'!$D$25*'6 - Per Unit Calculation'!D192,"N/A based on utility billing method"),"N/A move-in date after 3/1/2024"))</f>
        <v/>
      </c>
      <c r="L192" s="164" t="str">
        <f>IF(LEN(F192)=0,"",IF(F192&lt;DATE(2024,3,1),IF(J192="Paid by tenant to landlord/third party (RUBS)",INDEX('Calculation Chart - SCC'!$E$3:$E$23, MATCH(E192,'Calculation Chart - SCC'!$D$3:$D$23, 0)),"N/A based on utility billing method"),"N/A move-in date after 3/1/2024"))</f>
        <v/>
      </c>
      <c r="M192" s="165" t="str">
        <f>IF('2 - Unit Info'!U192 &lt;&gt;"", '2 - Unit Info'!U192, "")</f>
        <v/>
      </c>
      <c r="N192" s="164" t="str">
        <f>IF(LEN(F192)=0,"",IF(F192&lt;DATE(2024,3,1),IF(M192="Paid by tenant to landlord/third party (RUBS)", '5 - Utilities Total'!$D$30*'6 - Per Unit Calculation'!D192,"N/A based on utility billing method"),"N/A move-in date after 3/1/2024"))</f>
        <v/>
      </c>
      <c r="O192" s="182" t="str">
        <f>IF(LEN(F192)=0,"",IF(F192&lt;DATE(2024,3,1),IF(M192="Paid by tenant to landlord/third party (RUBS)",INDEX('Calculation Chart - SCC'!$H$3:$H$23, MATCH(E192,'Calculation Chart - SCC'!$G$3:$G$23, 0)),"N/A based on utility billing method"),"N/A move-in date after 3/1/2024"))</f>
        <v/>
      </c>
      <c r="Q192" s="184" t="str">
        <f t="shared" si="4"/>
        <v/>
      </c>
      <c r="R192" s="97" t="str">
        <f t="shared" si="5"/>
        <v/>
      </c>
    </row>
    <row r="193" spans="1:18" ht="15.75" x14ac:dyDescent="0.25">
      <c r="A193" s="159" t="str">
        <f>IF('2 - Unit Info'!A193&lt;&gt;"",'2 - Unit Info'!A193,"")</f>
        <v/>
      </c>
      <c r="B193" s="160" t="str">
        <f>IF('2 - Unit Info'!E193&lt;&gt;"",'2 - Unit Info'!E193,"")</f>
        <v/>
      </c>
      <c r="C193" s="160" t="str">
        <f>IF('2 - Unit Info'!K193&lt;&gt;"",'2 - Unit Info'!K193,"")</f>
        <v/>
      </c>
      <c r="D193" s="160" t="str">
        <f>IF('2 - Unit Info'!H193&lt;&gt;"",'2 - Unit Info'!H193,"")</f>
        <v/>
      </c>
      <c r="E193" s="161" t="str">
        <f>IF('2 - Unit Info'!J193&lt;&gt;"",'2 - Unit Info'!J193,"")</f>
        <v/>
      </c>
      <c r="F193" s="162" t="str">
        <f>IF('2 - Unit Info'!L193 &lt;&gt;"", '2 - Unit Info'!L193, "")</f>
        <v/>
      </c>
      <c r="G193" s="163" t="str">
        <f>IF('2 - Unit Info'!S193 &lt;&gt;"", '2 - Unit Info'!S193, "")</f>
        <v/>
      </c>
      <c r="H193" s="164" t="str">
        <f>IF(LEN(F193)=0,"",IF(F193&lt;DATE(2024,3,1),IF(G193="Paid by tenant to landlord/third party (RUBS)", '5 - Utilities Total'!$D$20*'6 - Per Unit Calculation'!D193,"N/A based on utility billing method"),"N/A move-in date after 3/1/2024"))</f>
        <v/>
      </c>
      <c r="I193" s="164" t="str">
        <f>IF(LEN(F193)=0,"",IF(F193&lt;DATE(2024,3,1),IF(G193="Paid by tenant to landlord/third party (RUBS)", INDEX('Calculation Chart - SCC'!$B$3:$B$23, MATCH(E193,'Calculation Chart - SCC'!$A$3:$A$23, 0)),"N/A based on utility billing method"),"N/A move-in date after 3/1/2024"))</f>
        <v/>
      </c>
      <c r="J193" s="165" t="str">
        <f>IF('2 - Unit Info'!T193 &lt;&gt;"", '2 - Unit Info'!T193, "")</f>
        <v/>
      </c>
      <c r="K193" s="164" t="str">
        <f>IF(LEN(F193)=0,"",IF(F193&lt;DATE(2024,3,1),IF(J193="Paid by tenant to landlord/third party (RUBS)", '5 - Utilities Total'!$D$25*'6 - Per Unit Calculation'!D193,"N/A based on utility billing method"),"N/A move-in date after 3/1/2024"))</f>
        <v/>
      </c>
      <c r="L193" s="164" t="str">
        <f>IF(LEN(F193)=0,"",IF(F193&lt;DATE(2024,3,1),IF(J193="Paid by tenant to landlord/third party (RUBS)",INDEX('Calculation Chart - SCC'!$E$3:$E$23, MATCH(E193,'Calculation Chart - SCC'!$D$3:$D$23, 0)),"N/A based on utility billing method"),"N/A move-in date after 3/1/2024"))</f>
        <v/>
      </c>
      <c r="M193" s="165" t="str">
        <f>IF('2 - Unit Info'!U193 &lt;&gt;"", '2 - Unit Info'!U193, "")</f>
        <v/>
      </c>
      <c r="N193" s="164" t="str">
        <f>IF(LEN(F193)=0,"",IF(F193&lt;DATE(2024,3,1),IF(M193="Paid by tenant to landlord/third party (RUBS)", '5 - Utilities Total'!$D$30*'6 - Per Unit Calculation'!D193,"N/A based on utility billing method"),"N/A move-in date after 3/1/2024"))</f>
        <v/>
      </c>
      <c r="O193" s="182" t="str">
        <f>IF(LEN(F193)=0,"",IF(F193&lt;DATE(2024,3,1),IF(M193="Paid by tenant to landlord/third party (RUBS)",INDEX('Calculation Chart - SCC'!$H$3:$H$23, MATCH(E193,'Calculation Chart - SCC'!$G$3:$G$23, 0)),"N/A based on utility billing method"),"N/A move-in date after 3/1/2024"))</f>
        <v/>
      </c>
      <c r="Q193" s="184" t="str">
        <f t="shared" si="4"/>
        <v/>
      </c>
      <c r="R193" s="97" t="str">
        <f t="shared" si="5"/>
        <v/>
      </c>
    </row>
    <row r="194" spans="1:18" ht="15.75" x14ac:dyDescent="0.25">
      <c r="A194" s="159" t="str">
        <f>IF('2 - Unit Info'!A194&lt;&gt;"",'2 - Unit Info'!A194,"")</f>
        <v/>
      </c>
      <c r="B194" s="160" t="str">
        <f>IF('2 - Unit Info'!E194&lt;&gt;"",'2 - Unit Info'!E194,"")</f>
        <v/>
      </c>
      <c r="C194" s="160" t="str">
        <f>IF('2 - Unit Info'!K194&lt;&gt;"",'2 - Unit Info'!K194,"")</f>
        <v/>
      </c>
      <c r="D194" s="160" t="str">
        <f>IF('2 - Unit Info'!H194&lt;&gt;"",'2 - Unit Info'!H194,"")</f>
        <v/>
      </c>
      <c r="E194" s="161" t="str">
        <f>IF('2 - Unit Info'!J194&lt;&gt;"",'2 - Unit Info'!J194,"")</f>
        <v/>
      </c>
      <c r="F194" s="162" t="str">
        <f>IF('2 - Unit Info'!L194 &lt;&gt;"", '2 - Unit Info'!L194, "")</f>
        <v/>
      </c>
      <c r="G194" s="163" t="str">
        <f>IF('2 - Unit Info'!S194 &lt;&gt;"", '2 - Unit Info'!S194, "")</f>
        <v/>
      </c>
      <c r="H194" s="164" t="str">
        <f>IF(LEN(F194)=0,"",IF(F194&lt;DATE(2024,3,1),IF(G194="Paid by tenant to landlord/third party (RUBS)", '5 - Utilities Total'!$D$20*'6 - Per Unit Calculation'!D194,"N/A based on utility billing method"),"N/A move-in date after 3/1/2024"))</f>
        <v/>
      </c>
      <c r="I194" s="164" t="str">
        <f>IF(LEN(F194)=0,"",IF(F194&lt;DATE(2024,3,1),IF(G194="Paid by tenant to landlord/third party (RUBS)", INDEX('Calculation Chart - SCC'!$B$3:$B$23, MATCH(E194,'Calculation Chart - SCC'!$A$3:$A$23, 0)),"N/A based on utility billing method"),"N/A move-in date after 3/1/2024"))</f>
        <v/>
      </c>
      <c r="J194" s="165" t="str">
        <f>IF('2 - Unit Info'!T194 &lt;&gt;"", '2 - Unit Info'!T194, "")</f>
        <v/>
      </c>
      <c r="K194" s="164" t="str">
        <f>IF(LEN(F194)=0,"",IF(F194&lt;DATE(2024,3,1),IF(J194="Paid by tenant to landlord/third party (RUBS)", '5 - Utilities Total'!$D$25*'6 - Per Unit Calculation'!D194,"N/A based on utility billing method"),"N/A move-in date after 3/1/2024"))</f>
        <v/>
      </c>
      <c r="L194" s="164" t="str">
        <f>IF(LEN(F194)=0,"",IF(F194&lt;DATE(2024,3,1),IF(J194="Paid by tenant to landlord/third party (RUBS)",INDEX('Calculation Chart - SCC'!$E$3:$E$23, MATCH(E194,'Calculation Chart - SCC'!$D$3:$D$23, 0)),"N/A based on utility billing method"),"N/A move-in date after 3/1/2024"))</f>
        <v/>
      </c>
      <c r="M194" s="165" t="str">
        <f>IF('2 - Unit Info'!U194 &lt;&gt;"", '2 - Unit Info'!U194, "")</f>
        <v/>
      </c>
      <c r="N194" s="164" t="str">
        <f>IF(LEN(F194)=0,"",IF(F194&lt;DATE(2024,3,1),IF(M194="Paid by tenant to landlord/third party (RUBS)", '5 - Utilities Total'!$D$30*'6 - Per Unit Calculation'!D194,"N/A based on utility billing method"),"N/A move-in date after 3/1/2024"))</f>
        <v/>
      </c>
      <c r="O194" s="182" t="str">
        <f>IF(LEN(F194)=0,"",IF(F194&lt;DATE(2024,3,1),IF(M194="Paid by tenant to landlord/third party (RUBS)",INDEX('Calculation Chart - SCC'!$H$3:$H$23, MATCH(E194,'Calculation Chart - SCC'!$G$3:$G$23, 0)),"N/A based on utility billing method"),"N/A move-in date after 3/1/2024"))</f>
        <v/>
      </c>
      <c r="Q194" s="184" t="str">
        <f t="shared" si="4"/>
        <v/>
      </c>
      <c r="R194" s="97" t="str">
        <f t="shared" si="5"/>
        <v/>
      </c>
    </row>
    <row r="195" spans="1:18" ht="15.75" x14ac:dyDescent="0.25">
      <c r="A195" s="159" t="str">
        <f>IF('2 - Unit Info'!A195&lt;&gt;"",'2 - Unit Info'!A195,"")</f>
        <v/>
      </c>
      <c r="B195" s="160" t="str">
        <f>IF('2 - Unit Info'!E195&lt;&gt;"",'2 - Unit Info'!E195,"")</f>
        <v/>
      </c>
      <c r="C195" s="160" t="str">
        <f>IF('2 - Unit Info'!K195&lt;&gt;"",'2 - Unit Info'!K195,"")</f>
        <v/>
      </c>
      <c r="D195" s="160" t="str">
        <f>IF('2 - Unit Info'!H195&lt;&gt;"",'2 - Unit Info'!H195,"")</f>
        <v/>
      </c>
      <c r="E195" s="161" t="str">
        <f>IF('2 - Unit Info'!J195&lt;&gt;"",'2 - Unit Info'!J195,"")</f>
        <v/>
      </c>
      <c r="F195" s="162" t="str">
        <f>IF('2 - Unit Info'!L195 &lt;&gt;"", '2 - Unit Info'!L195, "")</f>
        <v/>
      </c>
      <c r="G195" s="163" t="str">
        <f>IF('2 - Unit Info'!S195 &lt;&gt;"", '2 - Unit Info'!S195, "")</f>
        <v/>
      </c>
      <c r="H195" s="164" t="str">
        <f>IF(LEN(F195)=0,"",IF(F195&lt;DATE(2024,3,1),IF(G195="Paid by tenant to landlord/third party (RUBS)", '5 - Utilities Total'!$D$20*'6 - Per Unit Calculation'!D195,"N/A based on utility billing method"),"N/A move-in date after 3/1/2024"))</f>
        <v/>
      </c>
      <c r="I195" s="164" t="str">
        <f>IF(LEN(F195)=0,"",IF(F195&lt;DATE(2024,3,1),IF(G195="Paid by tenant to landlord/third party (RUBS)", INDEX('Calculation Chart - SCC'!$B$3:$B$23, MATCH(E195,'Calculation Chart - SCC'!$A$3:$A$23, 0)),"N/A based on utility billing method"),"N/A move-in date after 3/1/2024"))</f>
        <v/>
      </c>
      <c r="J195" s="165" t="str">
        <f>IF('2 - Unit Info'!T195 &lt;&gt;"", '2 - Unit Info'!T195, "")</f>
        <v/>
      </c>
      <c r="K195" s="164" t="str">
        <f>IF(LEN(F195)=0,"",IF(F195&lt;DATE(2024,3,1),IF(J195="Paid by tenant to landlord/third party (RUBS)", '5 - Utilities Total'!$D$25*'6 - Per Unit Calculation'!D195,"N/A based on utility billing method"),"N/A move-in date after 3/1/2024"))</f>
        <v/>
      </c>
      <c r="L195" s="164" t="str">
        <f>IF(LEN(F195)=0,"",IF(F195&lt;DATE(2024,3,1),IF(J195="Paid by tenant to landlord/third party (RUBS)",INDEX('Calculation Chart - SCC'!$E$3:$E$23, MATCH(E195,'Calculation Chart - SCC'!$D$3:$D$23, 0)),"N/A based on utility billing method"),"N/A move-in date after 3/1/2024"))</f>
        <v/>
      </c>
      <c r="M195" s="165" t="str">
        <f>IF('2 - Unit Info'!U195 &lt;&gt;"", '2 - Unit Info'!U195, "")</f>
        <v/>
      </c>
      <c r="N195" s="164" t="str">
        <f>IF(LEN(F195)=0,"",IF(F195&lt;DATE(2024,3,1),IF(M195="Paid by tenant to landlord/third party (RUBS)", '5 - Utilities Total'!$D$30*'6 - Per Unit Calculation'!D195,"N/A based on utility billing method"),"N/A move-in date after 3/1/2024"))</f>
        <v/>
      </c>
      <c r="O195" s="182" t="str">
        <f>IF(LEN(F195)=0,"",IF(F195&lt;DATE(2024,3,1),IF(M195="Paid by tenant to landlord/third party (RUBS)",INDEX('Calculation Chart - SCC'!$H$3:$H$23, MATCH(E195,'Calculation Chart - SCC'!$G$3:$G$23, 0)),"N/A based on utility billing method"),"N/A move-in date after 3/1/2024"))</f>
        <v/>
      </c>
      <c r="Q195" s="184" t="str">
        <f t="shared" si="4"/>
        <v/>
      </c>
      <c r="R195" s="97" t="str">
        <f t="shared" si="5"/>
        <v/>
      </c>
    </row>
    <row r="196" spans="1:18" ht="15.75" x14ac:dyDescent="0.25">
      <c r="A196" s="159" t="str">
        <f>IF('2 - Unit Info'!A196&lt;&gt;"",'2 - Unit Info'!A196,"")</f>
        <v/>
      </c>
      <c r="B196" s="160" t="str">
        <f>IF('2 - Unit Info'!E196&lt;&gt;"",'2 - Unit Info'!E196,"")</f>
        <v/>
      </c>
      <c r="C196" s="160" t="str">
        <f>IF('2 - Unit Info'!K196&lt;&gt;"",'2 - Unit Info'!K196,"")</f>
        <v/>
      </c>
      <c r="D196" s="160" t="str">
        <f>IF('2 - Unit Info'!H196&lt;&gt;"",'2 - Unit Info'!H196,"")</f>
        <v/>
      </c>
      <c r="E196" s="161" t="str">
        <f>IF('2 - Unit Info'!J196&lt;&gt;"",'2 - Unit Info'!J196,"")</f>
        <v/>
      </c>
      <c r="F196" s="162" t="str">
        <f>IF('2 - Unit Info'!L196 &lt;&gt;"", '2 - Unit Info'!L196, "")</f>
        <v/>
      </c>
      <c r="G196" s="163" t="str">
        <f>IF('2 - Unit Info'!S196 &lt;&gt;"", '2 - Unit Info'!S196, "")</f>
        <v/>
      </c>
      <c r="H196" s="164" t="str">
        <f>IF(LEN(F196)=0,"",IF(F196&lt;DATE(2024,3,1),IF(G196="Paid by tenant to landlord/third party (RUBS)", '5 - Utilities Total'!$D$20*'6 - Per Unit Calculation'!D196,"N/A based on utility billing method"),"N/A move-in date after 3/1/2024"))</f>
        <v/>
      </c>
      <c r="I196" s="164" t="str">
        <f>IF(LEN(F196)=0,"",IF(F196&lt;DATE(2024,3,1),IF(G196="Paid by tenant to landlord/third party (RUBS)", INDEX('Calculation Chart - SCC'!$B$3:$B$23, MATCH(E196,'Calculation Chart - SCC'!$A$3:$A$23, 0)),"N/A based on utility billing method"),"N/A move-in date after 3/1/2024"))</f>
        <v/>
      </c>
      <c r="J196" s="165" t="str">
        <f>IF('2 - Unit Info'!T196 &lt;&gt;"", '2 - Unit Info'!T196, "")</f>
        <v/>
      </c>
      <c r="K196" s="164" t="str">
        <f>IF(LEN(F196)=0,"",IF(F196&lt;DATE(2024,3,1),IF(J196="Paid by tenant to landlord/third party (RUBS)", '5 - Utilities Total'!$D$25*'6 - Per Unit Calculation'!D196,"N/A based on utility billing method"),"N/A move-in date after 3/1/2024"))</f>
        <v/>
      </c>
      <c r="L196" s="164" t="str">
        <f>IF(LEN(F196)=0,"",IF(F196&lt;DATE(2024,3,1),IF(J196="Paid by tenant to landlord/third party (RUBS)",INDEX('Calculation Chart - SCC'!$E$3:$E$23, MATCH(E196,'Calculation Chart - SCC'!$D$3:$D$23, 0)),"N/A based on utility billing method"),"N/A move-in date after 3/1/2024"))</f>
        <v/>
      </c>
      <c r="M196" s="165" t="str">
        <f>IF('2 - Unit Info'!U196 &lt;&gt;"", '2 - Unit Info'!U196, "")</f>
        <v/>
      </c>
      <c r="N196" s="164" t="str">
        <f>IF(LEN(F196)=0,"",IF(F196&lt;DATE(2024,3,1),IF(M196="Paid by tenant to landlord/third party (RUBS)", '5 - Utilities Total'!$D$30*'6 - Per Unit Calculation'!D196,"N/A based on utility billing method"),"N/A move-in date after 3/1/2024"))</f>
        <v/>
      </c>
      <c r="O196" s="182" t="str">
        <f>IF(LEN(F196)=0,"",IF(F196&lt;DATE(2024,3,1),IF(M196="Paid by tenant to landlord/third party (RUBS)",INDEX('Calculation Chart - SCC'!$H$3:$H$23, MATCH(E196,'Calculation Chart - SCC'!$G$3:$G$23, 0)),"N/A based on utility billing method"),"N/A move-in date after 3/1/2024"))</f>
        <v/>
      </c>
      <c r="Q196" s="184" t="str">
        <f t="shared" si="4"/>
        <v/>
      </c>
      <c r="R196" s="97" t="str">
        <f t="shared" si="5"/>
        <v/>
      </c>
    </row>
    <row r="197" spans="1:18" ht="15.75" x14ac:dyDescent="0.25">
      <c r="A197" s="159" t="str">
        <f>IF('2 - Unit Info'!A197&lt;&gt;"",'2 - Unit Info'!A197,"")</f>
        <v/>
      </c>
      <c r="B197" s="160" t="str">
        <f>IF('2 - Unit Info'!E197&lt;&gt;"",'2 - Unit Info'!E197,"")</f>
        <v/>
      </c>
      <c r="C197" s="160" t="str">
        <f>IF('2 - Unit Info'!K197&lt;&gt;"",'2 - Unit Info'!K197,"")</f>
        <v/>
      </c>
      <c r="D197" s="160" t="str">
        <f>IF('2 - Unit Info'!H197&lt;&gt;"",'2 - Unit Info'!H197,"")</f>
        <v/>
      </c>
      <c r="E197" s="161" t="str">
        <f>IF('2 - Unit Info'!J197&lt;&gt;"",'2 - Unit Info'!J197,"")</f>
        <v/>
      </c>
      <c r="F197" s="162" t="str">
        <f>IF('2 - Unit Info'!L197 &lt;&gt;"", '2 - Unit Info'!L197, "")</f>
        <v/>
      </c>
      <c r="G197" s="163" t="str">
        <f>IF('2 - Unit Info'!S197 &lt;&gt;"", '2 - Unit Info'!S197, "")</f>
        <v/>
      </c>
      <c r="H197" s="164" t="str">
        <f>IF(LEN(F197)=0,"",IF(F197&lt;DATE(2024,3,1),IF(G197="Paid by tenant to landlord/third party (RUBS)", '5 - Utilities Total'!$D$20*'6 - Per Unit Calculation'!D197,"N/A based on utility billing method"),"N/A move-in date after 3/1/2024"))</f>
        <v/>
      </c>
      <c r="I197" s="164" t="str">
        <f>IF(LEN(F197)=0,"",IF(F197&lt;DATE(2024,3,1),IF(G197="Paid by tenant to landlord/third party (RUBS)", INDEX('Calculation Chart - SCC'!$B$3:$B$23, MATCH(E197,'Calculation Chart - SCC'!$A$3:$A$23, 0)),"N/A based on utility billing method"),"N/A move-in date after 3/1/2024"))</f>
        <v/>
      </c>
      <c r="J197" s="165" t="str">
        <f>IF('2 - Unit Info'!T197 &lt;&gt;"", '2 - Unit Info'!T197, "")</f>
        <v/>
      </c>
      <c r="K197" s="164" t="str">
        <f>IF(LEN(F197)=0,"",IF(F197&lt;DATE(2024,3,1),IF(J197="Paid by tenant to landlord/third party (RUBS)", '5 - Utilities Total'!$D$25*'6 - Per Unit Calculation'!D197,"N/A based on utility billing method"),"N/A move-in date after 3/1/2024"))</f>
        <v/>
      </c>
      <c r="L197" s="164" t="str">
        <f>IF(LEN(F197)=0,"",IF(F197&lt;DATE(2024,3,1),IF(J197="Paid by tenant to landlord/third party (RUBS)",INDEX('Calculation Chart - SCC'!$E$3:$E$23, MATCH(E197,'Calculation Chart - SCC'!$D$3:$D$23, 0)),"N/A based on utility billing method"),"N/A move-in date after 3/1/2024"))</f>
        <v/>
      </c>
      <c r="M197" s="165" t="str">
        <f>IF('2 - Unit Info'!U197 &lt;&gt;"", '2 - Unit Info'!U197, "")</f>
        <v/>
      </c>
      <c r="N197" s="164" t="str">
        <f>IF(LEN(F197)=0,"",IF(F197&lt;DATE(2024,3,1),IF(M197="Paid by tenant to landlord/third party (RUBS)", '5 - Utilities Total'!$D$30*'6 - Per Unit Calculation'!D197,"N/A based on utility billing method"),"N/A move-in date after 3/1/2024"))</f>
        <v/>
      </c>
      <c r="O197" s="182" t="str">
        <f>IF(LEN(F197)=0,"",IF(F197&lt;DATE(2024,3,1),IF(M197="Paid by tenant to landlord/third party (RUBS)",INDEX('Calculation Chart - SCC'!$H$3:$H$23, MATCH(E197,'Calculation Chart - SCC'!$G$3:$G$23, 0)),"N/A based on utility billing method"),"N/A move-in date after 3/1/2024"))</f>
        <v/>
      </c>
      <c r="Q197" s="184" t="str">
        <f t="shared" si="4"/>
        <v/>
      </c>
      <c r="R197" s="97" t="str">
        <f t="shared" si="5"/>
        <v/>
      </c>
    </row>
    <row r="198" spans="1:18" ht="15.75" x14ac:dyDescent="0.25">
      <c r="A198" s="159" t="str">
        <f>IF('2 - Unit Info'!A198&lt;&gt;"",'2 - Unit Info'!A198,"")</f>
        <v/>
      </c>
      <c r="B198" s="160" t="str">
        <f>IF('2 - Unit Info'!E198&lt;&gt;"",'2 - Unit Info'!E198,"")</f>
        <v/>
      </c>
      <c r="C198" s="160" t="str">
        <f>IF('2 - Unit Info'!K198&lt;&gt;"",'2 - Unit Info'!K198,"")</f>
        <v/>
      </c>
      <c r="D198" s="160" t="str">
        <f>IF('2 - Unit Info'!H198&lt;&gt;"",'2 - Unit Info'!H198,"")</f>
        <v/>
      </c>
      <c r="E198" s="161" t="str">
        <f>IF('2 - Unit Info'!J198&lt;&gt;"",'2 - Unit Info'!J198,"")</f>
        <v/>
      </c>
      <c r="F198" s="162" t="str">
        <f>IF('2 - Unit Info'!L198 &lt;&gt;"", '2 - Unit Info'!L198, "")</f>
        <v/>
      </c>
      <c r="G198" s="163" t="str">
        <f>IF('2 - Unit Info'!S198 &lt;&gt;"", '2 - Unit Info'!S198, "")</f>
        <v/>
      </c>
      <c r="H198" s="164" t="str">
        <f>IF(LEN(F198)=0,"",IF(F198&lt;DATE(2024,3,1),IF(G198="Paid by tenant to landlord/third party (RUBS)", '5 - Utilities Total'!$D$20*'6 - Per Unit Calculation'!D198,"N/A based on utility billing method"),"N/A move-in date after 3/1/2024"))</f>
        <v/>
      </c>
      <c r="I198" s="164" t="str">
        <f>IF(LEN(F198)=0,"",IF(F198&lt;DATE(2024,3,1),IF(G198="Paid by tenant to landlord/third party (RUBS)", INDEX('Calculation Chart - SCC'!$B$3:$B$23, MATCH(E198,'Calculation Chart - SCC'!$A$3:$A$23, 0)),"N/A based on utility billing method"),"N/A move-in date after 3/1/2024"))</f>
        <v/>
      </c>
      <c r="J198" s="165" t="str">
        <f>IF('2 - Unit Info'!T198 &lt;&gt;"", '2 - Unit Info'!T198, "")</f>
        <v/>
      </c>
      <c r="K198" s="164" t="str">
        <f>IF(LEN(F198)=0,"",IF(F198&lt;DATE(2024,3,1),IF(J198="Paid by tenant to landlord/third party (RUBS)", '5 - Utilities Total'!$D$25*'6 - Per Unit Calculation'!D198,"N/A based on utility billing method"),"N/A move-in date after 3/1/2024"))</f>
        <v/>
      </c>
      <c r="L198" s="164" t="str">
        <f>IF(LEN(F198)=0,"",IF(F198&lt;DATE(2024,3,1),IF(J198="Paid by tenant to landlord/third party (RUBS)",INDEX('Calculation Chart - SCC'!$E$3:$E$23, MATCH(E198,'Calculation Chart - SCC'!$D$3:$D$23, 0)),"N/A based on utility billing method"),"N/A move-in date after 3/1/2024"))</f>
        <v/>
      </c>
      <c r="M198" s="165" t="str">
        <f>IF('2 - Unit Info'!U198 &lt;&gt;"", '2 - Unit Info'!U198, "")</f>
        <v/>
      </c>
      <c r="N198" s="164" t="str">
        <f>IF(LEN(F198)=0,"",IF(F198&lt;DATE(2024,3,1),IF(M198="Paid by tenant to landlord/third party (RUBS)", '5 - Utilities Total'!$D$30*'6 - Per Unit Calculation'!D198,"N/A based on utility billing method"),"N/A move-in date after 3/1/2024"))</f>
        <v/>
      </c>
      <c r="O198" s="182" t="str">
        <f>IF(LEN(F198)=0,"",IF(F198&lt;DATE(2024,3,1),IF(M198="Paid by tenant to landlord/third party (RUBS)",INDEX('Calculation Chart - SCC'!$H$3:$H$23, MATCH(E198,'Calculation Chart - SCC'!$G$3:$G$23, 0)),"N/A based on utility billing method"),"N/A move-in date after 3/1/2024"))</f>
        <v/>
      </c>
      <c r="Q198" s="184" t="str">
        <f t="shared" si="4"/>
        <v/>
      </c>
      <c r="R198" s="97" t="str">
        <f t="shared" si="5"/>
        <v/>
      </c>
    </row>
    <row r="199" spans="1:18" ht="15.75" x14ac:dyDescent="0.25">
      <c r="A199" s="159" t="str">
        <f>IF('2 - Unit Info'!A199&lt;&gt;"",'2 - Unit Info'!A199,"")</f>
        <v/>
      </c>
      <c r="B199" s="160" t="str">
        <f>IF('2 - Unit Info'!E199&lt;&gt;"",'2 - Unit Info'!E199,"")</f>
        <v/>
      </c>
      <c r="C199" s="160" t="str">
        <f>IF('2 - Unit Info'!K199&lt;&gt;"",'2 - Unit Info'!K199,"")</f>
        <v/>
      </c>
      <c r="D199" s="160" t="str">
        <f>IF('2 - Unit Info'!H199&lt;&gt;"",'2 - Unit Info'!H199,"")</f>
        <v/>
      </c>
      <c r="E199" s="161" t="str">
        <f>IF('2 - Unit Info'!J199&lt;&gt;"",'2 - Unit Info'!J199,"")</f>
        <v/>
      </c>
      <c r="F199" s="162" t="str">
        <f>IF('2 - Unit Info'!L199 &lt;&gt;"", '2 - Unit Info'!L199, "")</f>
        <v/>
      </c>
      <c r="G199" s="163" t="str">
        <f>IF('2 - Unit Info'!S199 &lt;&gt;"", '2 - Unit Info'!S199, "")</f>
        <v/>
      </c>
      <c r="H199" s="164" t="str">
        <f>IF(LEN(F199)=0,"",IF(F199&lt;DATE(2024,3,1),IF(G199="Paid by tenant to landlord/third party (RUBS)", '5 - Utilities Total'!$D$20*'6 - Per Unit Calculation'!D199,"N/A based on utility billing method"),"N/A move-in date after 3/1/2024"))</f>
        <v/>
      </c>
      <c r="I199" s="164" t="str">
        <f>IF(LEN(F199)=0,"",IF(F199&lt;DATE(2024,3,1),IF(G199="Paid by tenant to landlord/third party (RUBS)", INDEX('Calculation Chart - SCC'!$B$3:$B$23, MATCH(E199,'Calculation Chart - SCC'!$A$3:$A$23, 0)),"N/A based on utility billing method"),"N/A move-in date after 3/1/2024"))</f>
        <v/>
      </c>
      <c r="J199" s="165" t="str">
        <f>IF('2 - Unit Info'!T199 &lt;&gt;"", '2 - Unit Info'!T199, "")</f>
        <v/>
      </c>
      <c r="K199" s="164" t="str">
        <f>IF(LEN(F199)=0,"",IF(F199&lt;DATE(2024,3,1),IF(J199="Paid by tenant to landlord/third party (RUBS)", '5 - Utilities Total'!$D$25*'6 - Per Unit Calculation'!D199,"N/A based on utility billing method"),"N/A move-in date after 3/1/2024"))</f>
        <v/>
      </c>
      <c r="L199" s="164" t="str">
        <f>IF(LEN(F199)=0,"",IF(F199&lt;DATE(2024,3,1),IF(J199="Paid by tenant to landlord/third party (RUBS)",INDEX('Calculation Chart - SCC'!$E$3:$E$23, MATCH(E199,'Calculation Chart - SCC'!$D$3:$D$23, 0)),"N/A based on utility billing method"),"N/A move-in date after 3/1/2024"))</f>
        <v/>
      </c>
      <c r="M199" s="165" t="str">
        <f>IF('2 - Unit Info'!U199 &lt;&gt;"", '2 - Unit Info'!U199, "")</f>
        <v/>
      </c>
      <c r="N199" s="164" t="str">
        <f>IF(LEN(F199)=0,"",IF(F199&lt;DATE(2024,3,1),IF(M199="Paid by tenant to landlord/third party (RUBS)", '5 - Utilities Total'!$D$30*'6 - Per Unit Calculation'!D199,"N/A based on utility billing method"),"N/A move-in date after 3/1/2024"))</f>
        <v/>
      </c>
      <c r="O199" s="182" t="str">
        <f>IF(LEN(F199)=0,"",IF(F199&lt;DATE(2024,3,1),IF(M199="Paid by tenant to landlord/third party (RUBS)",INDEX('Calculation Chart - SCC'!$H$3:$H$23, MATCH(E199,'Calculation Chart - SCC'!$G$3:$G$23, 0)),"N/A based on utility billing method"),"N/A move-in date after 3/1/2024"))</f>
        <v/>
      </c>
      <c r="Q199" s="184" t="str">
        <f t="shared" si="4"/>
        <v/>
      </c>
      <c r="R199" s="97" t="str">
        <f t="shared" si="5"/>
        <v/>
      </c>
    </row>
    <row r="200" spans="1:18" ht="15.75" x14ac:dyDescent="0.25">
      <c r="A200" s="159" t="str">
        <f>IF('2 - Unit Info'!A200&lt;&gt;"",'2 - Unit Info'!A200,"")</f>
        <v/>
      </c>
      <c r="B200" s="160" t="str">
        <f>IF('2 - Unit Info'!E200&lt;&gt;"",'2 - Unit Info'!E200,"")</f>
        <v/>
      </c>
      <c r="C200" s="160" t="str">
        <f>IF('2 - Unit Info'!K200&lt;&gt;"",'2 - Unit Info'!K200,"")</f>
        <v/>
      </c>
      <c r="D200" s="160" t="str">
        <f>IF('2 - Unit Info'!H200&lt;&gt;"",'2 - Unit Info'!H200,"")</f>
        <v/>
      </c>
      <c r="E200" s="161" t="str">
        <f>IF('2 - Unit Info'!J200&lt;&gt;"",'2 - Unit Info'!J200,"")</f>
        <v/>
      </c>
      <c r="F200" s="162" t="str">
        <f>IF('2 - Unit Info'!L200 &lt;&gt;"", '2 - Unit Info'!L200, "")</f>
        <v/>
      </c>
      <c r="G200" s="163" t="str">
        <f>IF('2 - Unit Info'!S200 &lt;&gt;"", '2 - Unit Info'!S200, "")</f>
        <v/>
      </c>
      <c r="H200" s="164" t="str">
        <f>IF(LEN(F200)=0,"",IF(F200&lt;DATE(2024,3,1),IF(G200="Paid by tenant to landlord/third party (RUBS)", '5 - Utilities Total'!$D$20*'6 - Per Unit Calculation'!D200,"N/A based on utility billing method"),"N/A move-in date after 3/1/2024"))</f>
        <v/>
      </c>
      <c r="I200" s="164" t="str">
        <f>IF(LEN(F200)=0,"",IF(F200&lt;DATE(2024,3,1),IF(G200="Paid by tenant to landlord/third party (RUBS)", INDEX('Calculation Chart - SCC'!$B$3:$B$23, MATCH(E200,'Calculation Chart - SCC'!$A$3:$A$23, 0)),"N/A based on utility billing method"),"N/A move-in date after 3/1/2024"))</f>
        <v/>
      </c>
      <c r="J200" s="165" t="str">
        <f>IF('2 - Unit Info'!T200 &lt;&gt;"", '2 - Unit Info'!T200, "")</f>
        <v/>
      </c>
      <c r="K200" s="164" t="str">
        <f>IF(LEN(F200)=0,"",IF(F200&lt;DATE(2024,3,1),IF(J200="Paid by tenant to landlord/third party (RUBS)", '5 - Utilities Total'!$D$25*'6 - Per Unit Calculation'!D200,"N/A based on utility billing method"),"N/A move-in date after 3/1/2024"))</f>
        <v/>
      </c>
      <c r="L200" s="164" t="str">
        <f>IF(LEN(F200)=0,"",IF(F200&lt;DATE(2024,3,1),IF(J200="Paid by tenant to landlord/third party (RUBS)",INDEX('Calculation Chart - SCC'!$E$3:$E$23, MATCH(E200,'Calculation Chart - SCC'!$D$3:$D$23, 0)),"N/A based on utility billing method"),"N/A move-in date after 3/1/2024"))</f>
        <v/>
      </c>
      <c r="M200" s="165" t="str">
        <f>IF('2 - Unit Info'!U200 &lt;&gt;"", '2 - Unit Info'!U200, "")</f>
        <v/>
      </c>
      <c r="N200" s="164" t="str">
        <f>IF(LEN(F200)=0,"",IF(F200&lt;DATE(2024,3,1),IF(M200="Paid by tenant to landlord/third party (RUBS)", '5 - Utilities Total'!$D$30*'6 - Per Unit Calculation'!D200,"N/A based on utility billing method"),"N/A move-in date after 3/1/2024"))</f>
        <v/>
      </c>
      <c r="O200" s="182" t="str">
        <f>IF(LEN(F200)=0,"",IF(F200&lt;DATE(2024,3,1),IF(M200="Paid by tenant to landlord/third party (RUBS)",INDEX('Calculation Chart - SCC'!$H$3:$H$23, MATCH(E200,'Calculation Chart - SCC'!$G$3:$G$23, 0)),"N/A based on utility billing method"),"N/A move-in date after 3/1/2024"))</f>
        <v/>
      </c>
      <c r="Q200" s="184" t="str">
        <f t="shared" si="4"/>
        <v/>
      </c>
      <c r="R200" s="97" t="str">
        <f t="shared" si="5"/>
        <v/>
      </c>
    </row>
    <row r="201" spans="1:18" ht="15.75" x14ac:dyDescent="0.25">
      <c r="A201" s="159" t="str">
        <f>IF('2 - Unit Info'!A201&lt;&gt;"",'2 - Unit Info'!A201,"")</f>
        <v/>
      </c>
      <c r="B201" s="160" t="str">
        <f>IF('2 - Unit Info'!E201&lt;&gt;"",'2 - Unit Info'!E201,"")</f>
        <v/>
      </c>
      <c r="C201" s="160" t="str">
        <f>IF('2 - Unit Info'!K201&lt;&gt;"",'2 - Unit Info'!K201,"")</f>
        <v/>
      </c>
      <c r="D201" s="160" t="str">
        <f>IF('2 - Unit Info'!H201&lt;&gt;"",'2 - Unit Info'!H201,"")</f>
        <v/>
      </c>
      <c r="E201" s="161" t="str">
        <f>IF('2 - Unit Info'!J201&lt;&gt;"",'2 - Unit Info'!J201,"")</f>
        <v/>
      </c>
      <c r="F201" s="162" t="str">
        <f>IF('2 - Unit Info'!L201 &lt;&gt;"", '2 - Unit Info'!L201, "")</f>
        <v/>
      </c>
      <c r="G201" s="163" t="str">
        <f>IF('2 - Unit Info'!S201 &lt;&gt;"", '2 - Unit Info'!S201, "")</f>
        <v/>
      </c>
      <c r="H201" s="164" t="str">
        <f>IF(LEN(F201)=0,"",IF(F201&lt;DATE(2024,3,1),IF(G201="Paid by tenant to landlord/third party (RUBS)", '5 - Utilities Total'!$D$20*'6 - Per Unit Calculation'!D201,"N/A based on utility billing method"),"N/A move-in date after 3/1/2024"))</f>
        <v/>
      </c>
      <c r="I201" s="164" t="str">
        <f>IF(LEN(F201)=0,"",IF(F201&lt;DATE(2024,3,1),IF(G201="Paid by tenant to landlord/third party (RUBS)", INDEX('Calculation Chart - SCC'!$B$3:$B$23, MATCH(E201,'Calculation Chart - SCC'!$A$3:$A$23, 0)),"N/A based on utility billing method"),"N/A move-in date after 3/1/2024"))</f>
        <v/>
      </c>
      <c r="J201" s="165" t="str">
        <f>IF('2 - Unit Info'!T201 &lt;&gt;"", '2 - Unit Info'!T201, "")</f>
        <v/>
      </c>
      <c r="K201" s="164" t="str">
        <f>IF(LEN(F201)=0,"",IF(F201&lt;DATE(2024,3,1),IF(J201="Paid by tenant to landlord/third party (RUBS)", '5 - Utilities Total'!$D$25*'6 - Per Unit Calculation'!D201,"N/A based on utility billing method"),"N/A move-in date after 3/1/2024"))</f>
        <v/>
      </c>
      <c r="L201" s="164" t="str">
        <f>IF(LEN(F201)=0,"",IF(F201&lt;DATE(2024,3,1),IF(J201="Paid by tenant to landlord/third party (RUBS)",INDEX('Calculation Chart - SCC'!$E$3:$E$23, MATCH(E201,'Calculation Chart - SCC'!$D$3:$D$23, 0)),"N/A based on utility billing method"),"N/A move-in date after 3/1/2024"))</f>
        <v/>
      </c>
      <c r="M201" s="165" t="str">
        <f>IF('2 - Unit Info'!U201 &lt;&gt;"", '2 - Unit Info'!U201, "")</f>
        <v/>
      </c>
      <c r="N201" s="164" t="str">
        <f>IF(LEN(F201)=0,"",IF(F201&lt;DATE(2024,3,1),IF(M201="Paid by tenant to landlord/third party (RUBS)", '5 - Utilities Total'!$D$30*'6 - Per Unit Calculation'!D201,"N/A based on utility billing method"),"N/A move-in date after 3/1/2024"))</f>
        <v/>
      </c>
      <c r="O201" s="182" t="str">
        <f>IF(LEN(F201)=0,"",IF(F201&lt;DATE(2024,3,1),IF(M201="Paid by tenant to landlord/third party (RUBS)",INDEX('Calculation Chart - SCC'!$H$3:$H$23, MATCH(E201,'Calculation Chart - SCC'!$G$3:$G$23, 0)),"N/A based on utility billing method"),"N/A move-in date after 3/1/2024"))</f>
        <v/>
      </c>
      <c r="Q201" s="184" t="str">
        <f t="shared" si="4"/>
        <v/>
      </c>
      <c r="R201" s="97" t="str">
        <f t="shared" si="5"/>
        <v/>
      </c>
    </row>
    <row r="202" spans="1:18" ht="15.75" x14ac:dyDescent="0.25">
      <c r="A202" s="159" t="str">
        <f>IF('2 - Unit Info'!A202&lt;&gt;"",'2 - Unit Info'!A202,"")</f>
        <v/>
      </c>
      <c r="B202" s="160" t="str">
        <f>IF('2 - Unit Info'!E202&lt;&gt;"",'2 - Unit Info'!E202,"")</f>
        <v/>
      </c>
      <c r="C202" s="160" t="str">
        <f>IF('2 - Unit Info'!K202&lt;&gt;"",'2 - Unit Info'!K202,"")</f>
        <v/>
      </c>
      <c r="D202" s="160" t="str">
        <f>IF('2 - Unit Info'!H202&lt;&gt;"",'2 - Unit Info'!H202,"")</f>
        <v/>
      </c>
      <c r="E202" s="161" t="str">
        <f>IF('2 - Unit Info'!J202&lt;&gt;"",'2 - Unit Info'!J202,"")</f>
        <v/>
      </c>
      <c r="F202" s="162" t="str">
        <f>IF('2 - Unit Info'!L202 &lt;&gt;"", '2 - Unit Info'!L202, "")</f>
        <v/>
      </c>
      <c r="G202" s="163" t="str">
        <f>IF('2 - Unit Info'!S202 &lt;&gt;"", '2 - Unit Info'!S202, "")</f>
        <v/>
      </c>
      <c r="H202" s="164" t="str">
        <f>IF(LEN(F202)=0,"",IF(F202&lt;DATE(2024,3,1),IF(G202="Paid by tenant to landlord/third party (RUBS)", '5 - Utilities Total'!$D$20*'6 - Per Unit Calculation'!D202,"N/A based on utility billing method"),"N/A move-in date after 3/1/2024"))</f>
        <v/>
      </c>
      <c r="I202" s="164" t="str">
        <f>IF(LEN(F202)=0,"",IF(F202&lt;DATE(2024,3,1),IF(G202="Paid by tenant to landlord/third party (RUBS)", INDEX('Calculation Chart - SCC'!$B$3:$B$23, MATCH(E202,'Calculation Chart - SCC'!$A$3:$A$23, 0)),"N/A based on utility billing method"),"N/A move-in date after 3/1/2024"))</f>
        <v/>
      </c>
      <c r="J202" s="165" t="str">
        <f>IF('2 - Unit Info'!T202 &lt;&gt;"", '2 - Unit Info'!T202, "")</f>
        <v/>
      </c>
      <c r="K202" s="164" t="str">
        <f>IF(LEN(F202)=0,"",IF(F202&lt;DATE(2024,3,1),IF(J202="Paid by tenant to landlord/third party (RUBS)", '5 - Utilities Total'!$D$25*'6 - Per Unit Calculation'!D202,"N/A based on utility billing method"),"N/A move-in date after 3/1/2024"))</f>
        <v/>
      </c>
      <c r="L202" s="164" t="str">
        <f>IF(LEN(F202)=0,"",IF(F202&lt;DATE(2024,3,1),IF(J202="Paid by tenant to landlord/third party (RUBS)",INDEX('Calculation Chart - SCC'!$E$3:$E$23, MATCH(E202,'Calculation Chart - SCC'!$D$3:$D$23, 0)),"N/A based on utility billing method"),"N/A move-in date after 3/1/2024"))</f>
        <v/>
      </c>
      <c r="M202" s="165" t="str">
        <f>IF('2 - Unit Info'!U202 &lt;&gt;"", '2 - Unit Info'!U202, "")</f>
        <v/>
      </c>
      <c r="N202" s="164" t="str">
        <f>IF(LEN(F202)=0,"",IF(F202&lt;DATE(2024,3,1),IF(M202="Paid by tenant to landlord/third party (RUBS)", '5 - Utilities Total'!$D$30*'6 - Per Unit Calculation'!D202,"N/A based on utility billing method"),"N/A move-in date after 3/1/2024"))</f>
        <v/>
      </c>
      <c r="O202" s="182" t="str">
        <f>IF(LEN(F202)=0,"",IF(F202&lt;DATE(2024,3,1),IF(M202="Paid by tenant to landlord/third party (RUBS)",INDEX('Calculation Chart - SCC'!$H$3:$H$23, MATCH(E202,'Calculation Chart - SCC'!$G$3:$G$23, 0)),"N/A based on utility billing method"),"N/A move-in date after 3/1/2024"))</f>
        <v/>
      </c>
      <c r="Q202" s="184" t="str">
        <f t="shared" ref="Q202:Q265" si="6">IF(LEN(F202)=0,"",IF(F202&lt;DATE(2024,3,1),IF(SUM(H202,K202,N202)=0,"N/A based on utility billing method",SUM(H202,K202,N202)),"N/A move-in date after 3/1/2024"))</f>
        <v/>
      </c>
      <c r="R202" s="97" t="str">
        <f t="shared" ref="R202:R265" si="7">IF(LEN(F202)=0,"",IF(F202&lt;DATE(2024,3,1), IF(SUM(I202,L202,O202)=0, "N/A based on utility billing method", SUM(I202,L202,O202)), "N/A move-in date after 3/1/2024"))</f>
        <v/>
      </c>
    </row>
    <row r="203" spans="1:18" ht="15.75" x14ac:dyDescent="0.25">
      <c r="A203" s="159" t="str">
        <f>IF('2 - Unit Info'!A203&lt;&gt;"",'2 - Unit Info'!A203,"")</f>
        <v/>
      </c>
      <c r="B203" s="160" t="str">
        <f>IF('2 - Unit Info'!E203&lt;&gt;"",'2 - Unit Info'!E203,"")</f>
        <v/>
      </c>
      <c r="C203" s="160" t="str">
        <f>IF('2 - Unit Info'!K203&lt;&gt;"",'2 - Unit Info'!K203,"")</f>
        <v/>
      </c>
      <c r="D203" s="160" t="str">
        <f>IF('2 - Unit Info'!H203&lt;&gt;"",'2 - Unit Info'!H203,"")</f>
        <v/>
      </c>
      <c r="E203" s="161" t="str">
        <f>IF('2 - Unit Info'!J203&lt;&gt;"",'2 - Unit Info'!J203,"")</f>
        <v/>
      </c>
      <c r="F203" s="162" t="str">
        <f>IF('2 - Unit Info'!L203 &lt;&gt;"", '2 - Unit Info'!L203, "")</f>
        <v/>
      </c>
      <c r="G203" s="163" t="str">
        <f>IF('2 - Unit Info'!S203 &lt;&gt;"", '2 - Unit Info'!S203, "")</f>
        <v/>
      </c>
      <c r="H203" s="164" t="str">
        <f>IF(LEN(F203)=0,"",IF(F203&lt;DATE(2024,3,1),IF(G203="Paid by tenant to landlord/third party (RUBS)", '5 - Utilities Total'!$D$20*'6 - Per Unit Calculation'!D203,"N/A based on utility billing method"),"N/A move-in date after 3/1/2024"))</f>
        <v/>
      </c>
      <c r="I203" s="164" t="str">
        <f>IF(LEN(F203)=0,"",IF(F203&lt;DATE(2024,3,1),IF(G203="Paid by tenant to landlord/third party (RUBS)", INDEX('Calculation Chart - SCC'!$B$3:$B$23, MATCH(E203,'Calculation Chart - SCC'!$A$3:$A$23, 0)),"N/A based on utility billing method"),"N/A move-in date after 3/1/2024"))</f>
        <v/>
      </c>
      <c r="J203" s="165" t="str">
        <f>IF('2 - Unit Info'!T203 &lt;&gt;"", '2 - Unit Info'!T203, "")</f>
        <v/>
      </c>
      <c r="K203" s="164" t="str">
        <f>IF(LEN(F203)=0,"",IF(F203&lt;DATE(2024,3,1),IF(J203="Paid by tenant to landlord/third party (RUBS)", '5 - Utilities Total'!$D$25*'6 - Per Unit Calculation'!D203,"N/A based on utility billing method"),"N/A move-in date after 3/1/2024"))</f>
        <v/>
      </c>
      <c r="L203" s="164" t="str">
        <f>IF(LEN(F203)=0,"",IF(F203&lt;DATE(2024,3,1),IF(J203="Paid by tenant to landlord/third party (RUBS)",INDEX('Calculation Chart - SCC'!$E$3:$E$23, MATCH(E203,'Calculation Chart - SCC'!$D$3:$D$23, 0)),"N/A based on utility billing method"),"N/A move-in date after 3/1/2024"))</f>
        <v/>
      </c>
      <c r="M203" s="165" t="str">
        <f>IF('2 - Unit Info'!U203 &lt;&gt;"", '2 - Unit Info'!U203, "")</f>
        <v/>
      </c>
      <c r="N203" s="164" t="str">
        <f>IF(LEN(F203)=0,"",IF(F203&lt;DATE(2024,3,1),IF(M203="Paid by tenant to landlord/third party (RUBS)", '5 - Utilities Total'!$D$30*'6 - Per Unit Calculation'!D203,"N/A based on utility billing method"),"N/A move-in date after 3/1/2024"))</f>
        <v/>
      </c>
      <c r="O203" s="182" t="str">
        <f>IF(LEN(F203)=0,"",IF(F203&lt;DATE(2024,3,1),IF(M203="Paid by tenant to landlord/third party (RUBS)",INDEX('Calculation Chart - SCC'!$H$3:$H$23, MATCH(E203,'Calculation Chart - SCC'!$G$3:$G$23, 0)),"N/A based on utility billing method"),"N/A move-in date after 3/1/2024"))</f>
        <v/>
      </c>
      <c r="Q203" s="184" t="str">
        <f t="shared" si="6"/>
        <v/>
      </c>
      <c r="R203" s="97" t="str">
        <f t="shared" si="7"/>
        <v/>
      </c>
    </row>
    <row r="204" spans="1:18" ht="15.75" x14ac:dyDescent="0.25">
      <c r="A204" s="159" t="str">
        <f>IF('2 - Unit Info'!A204&lt;&gt;"",'2 - Unit Info'!A204,"")</f>
        <v/>
      </c>
      <c r="B204" s="160" t="str">
        <f>IF('2 - Unit Info'!E204&lt;&gt;"",'2 - Unit Info'!E204,"")</f>
        <v/>
      </c>
      <c r="C204" s="160" t="str">
        <f>IF('2 - Unit Info'!K204&lt;&gt;"",'2 - Unit Info'!K204,"")</f>
        <v/>
      </c>
      <c r="D204" s="160" t="str">
        <f>IF('2 - Unit Info'!H204&lt;&gt;"",'2 - Unit Info'!H204,"")</f>
        <v/>
      </c>
      <c r="E204" s="161" t="str">
        <f>IF('2 - Unit Info'!J204&lt;&gt;"",'2 - Unit Info'!J204,"")</f>
        <v/>
      </c>
      <c r="F204" s="162" t="str">
        <f>IF('2 - Unit Info'!L204 &lt;&gt;"", '2 - Unit Info'!L204, "")</f>
        <v/>
      </c>
      <c r="G204" s="163" t="str">
        <f>IF('2 - Unit Info'!S204 &lt;&gt;"", '2 - Unit Info'!S204, "")</f>
        <v/>
      </c>
      <c r="H204" s="164" t="str">
        <f>IF(LEN(F204)=0,"",IF(F204&lt;DATE(2024,3,1),IF(G204="Paid by tenant to landlord/third party (RUBS)", '5 - Utilities Total'!$D$20*'6 - Per Unit Calculation'!D204,"N/A based on utility billing method"),"N/A move-in date after 3/1/2024"))</f>
        <v/>
      </c>
      <c r="I204" s="164" t="str">
        <f>IF(LEN(F204)=0,"",IF(F204&lt;DATE(2024,3,1),IF(G204="Paid by tenant to landlord/third party (RUBS)", INDEX('Calculation Chart - SCC'!$B$3:$B$23, MATCH(E204,'Calculation Chart - SCC'!$A$3:$A$23, 0)),"N/A based on utility billing method"),"N/A move-in date after 3/1/2024"))</f>
        <v/>
      </c>
      <c r="J204" s="165" t="str">
        <f>IF('2 - Unit Info'!T204 &lt;&gt;"", '2 - Unit Info'!T204, "")</f>
        <v/>
      </c>
      <c r="K204" s="164" t="str">
        <f>IF(LEN(F204)=0,"",IF(F204&lt;DATE(2024,3,1),IF(J204="Paid by tenant to landlord/third party (RUBS)", '5 - Utilities Total'!$D$25*'6 - Per Unit Calculation'!D204,"N/A based on utility billing method"),"N/A move-in date after 3/1/2024"))</f>
        <v/>
      </c>
      <c r="L204" s="164" t="str">
        <f>IF(LEN(F204)=0,"",IF(F204&lt;DATE(2024,3,1),IF(J204="Paid by tenant to landlord/third party (RUBS)",INDEX('Calculation Chart - SCC'!$E$3:$E$23, MATCH(E204,'Calculation Chart - SCC'!$D$3:$D$23, 0)),"N/A based on utility billing method"),"N/A move-in date after 3/1/2024"))</f>
        <v/>
      </c>
      <c r="M204" s="165" t="str">
        <f>IF('2 - Unit Info'!U204 &lt;&gt;"", '2 - Unit Info'!U204, "")</f>
        <v/>
      </c>
      <c r="N204" s="164" t="str">
        <f>IF(LEN(F204)=0,"",IF(F204&lt;DATE(2024,3,1),IF(M204="Paid by tenant to landlord/third party (RUBS)", '5 - Utilities Total'!$D$30*'6 - Per Unit Calculation'!D204,"N/A based on utility billing method"),"N/A move-in date after 3/1/2024"))</f>
        <v/>
      </c>
      <c r="O204" s="182" t="str">
        <f>IF(LEN(F204)=0,"",IF(F204&lt;DATE(2024,3,1),IF(M204="Paid by tenant to landlord/third party (RUBS)",INDEX('Calculation Chart - SCC'!$H$3:$H$23, MATCH(E204,'Calculation Chart - SCC'!$G$3:$G$23, 0)),"N/A based on utility billing method"),"N/A move-in date after 3/1/2024"))</f>
        <v/>
      </c>
      <c r="Q204" s="184" t="str">
        <f t="shared" si="6"/>
        <v/>
      </c>
      <c r="R204" s="97" t="str">
        <f t="shared" si="7"/>
        <v/>
      </c>
    </row>
    <row r="205" spans="1:18" ht="15.75" x14ac:dyDescent="0.25">
      <c r="A205" s="159" t="str">
        <f>IF('2 - Unit Info'!A205&lt;&gt;"",'2 - Unit Info'!A205,"")</f>
        <v/>
      </c>
      <c r="B205" s="160" t="str">
        <f>IF('2 - Unit Info'!E205&lt;&gt;"",'2 - Unit Info'!E205,"")</f>
        <v/>
      </c>
      <c r="C205" s="160" t="str">
        <f>IF('2 - Unit Info'!K205&lt;&gt;"",'2 - Unit Info'!K205,"")</f>
        <v/>
      </c>
      <c r="D205" s="160" t="str">
        <f>IF('2 - Unit Info'!H205&lt;&gt;"",'2 - Unit Info'!H205,"")</f>
        <v/>
      </c>
      <c r="E205" s="161" t="str">
        <f>IF('2 - Unit Info'!J205&lt;&gt;"",'2 - Unit Info'!J205,"")</f>
        <v/>
      </c>
      <c r="F205" s="162" t="str">
        <f>IF('2 - Unit Info'!L205 &lt;&gt;"", '2 - Unit Info'!L205, "")</f>
        <v/>
      </c>
      <c r="G205" s="163" t="str">
        <f>IF('2 - Unit Info'!S205 &lt;&gt;"", '2 - Unit Info'!S205, "")</f>
        <v/>
      </c>
      <c r="H205" s="164" t="str">
        <f>IF(LEN(F205)=0,"",IF(F205&lt;DATE(2024,3,1),IF(G205="Paid by tenant to landlord/third party (RUBS)", '5 - Utilities Total'!$D$20*'6 - Per Unit Calculation'!D205,"N/A based on utility billing method"),"N/A move-in date after 3/1/2024"))</f>
        <v/>
      </c>
      <c r="I205" s="164" t="str">
        <f>IF(LEN(F205)=0,"",IF(F205&lt;DATE(2024,3,1),IF(G205="Paid by tenant to landlord/third party (RUBS)", INDEX('Calculation Chart - SCC'!$B$3:$B$23, MATCH(E205,'Calculation Chart - SCC'!$A$3:$A$23, 0)),"N/A based on utility billing method"),"N/A move-in date after 3/1/2024"))</f>
        <v/>
      </c>
      <c r="J205" s="165" t="str">
        <f>IF('2 - Unit Info'!T205 &lt;&gt;"", '2 - Unit Info'!T205, "")</f>
        <v/>
      </c>
      <c r="K205" s="164" t="str">
        <f>IF(LEN(F205)=0,"",IF(F205&lt;DATE(2024,3,1),IF(J205="Paid by tenant to landlord/third party (RUBS)", '5 - Utilities Total'!$D$25*'6 - Per Unit Calculation'!D205,"N/A based on utility billing method"),"N/A move-in date after 3/1/2024"))</f>
        <v/>
      </c>
      <c r="L205" s="164" t="str">
        <f>IF(LEN(F205)=0,"",IF(F205&lt;DATE(2024,3,1),IF(J205="Paid by tenant to landlord/third party (RUBS)",INDEX('Calculation Chart - SCC'!$E$3:$E$23, MATCH(E205,'Calculation Chart - SCC'!$D$3:$D$23, 0)),"N/A based on utility billing method"),"N/A move-in date after 3/1/2024"))</f>
        <v/>
      </c>
      <c r="M205" s="165" t="str">
        <f>IF('2 - Unit Info'!U205 &lt;&gt;"", '2 - Unit Info'!U205, "")</f>
        <v/>
      </c>
      <c r="N205" s="164" t="str">
        <f>IF(LEN(F205)=0,"",IF(F205&lt;DATE(2024,3,1),IF(M205="Paid by tenant to landlord/third party (RUBS)", '5 - Utilities Total'!$D$30*'6 - Per Unit Calculation'!D205,"N/A based on utility billing method"),"N/A move-in date after 3/1/2024"))</f>
        <v/>
      </c>
      <c r="O205" s="182" t="str">
        <f>IF(LEN(F205)=0,"",IF(F205&lt;DATE(2024,3,1),IF(M205="Paid by tenant to landlord/third party (RUBS)",INDEX('Calculation Chart - SCC'!$H$3:$H$23, MATCH(E205,'Calculation Chart - SCC'!$G$3:$G$23, 0)),"N/A based on utility billing method"),"N/A move-in date after 3/1/2024"))</f>
        <v/>
      </c>
      <c r="Q205" s="184" t="str">
        <f t="shared" si="6"/>
        <v/>
      </c>
      <c r="R205" s="97" t="str">
        <f t="shared" si="7"/>
        <v/>
      </c>
    </row>
    <row r="206" spans="1:18" ht="15.75" x14ac:dyDescent="0.25">
      <c r="A206" s="159" t="str">
        <f>IF('2 - Unit Info'!A206&lt;&gt;"",'2 - Unit Info'!A206,"")</f>
        <v/>
      </c>
      <c r="B206" s="160" t="str">
        <f>IF('2 - Unit Info'!E206&lt;&gt;"",'2 - Unit Info'!E206,"")</f>
        <v/>
      </c>
      <c r="C206" s="160" t="str">
        <f>IF('2 - Unit Info'!K206&lt;&gt;"",'2 - Unit Info'!K206,"")</f>
        <v/>
      </c>
      <c r="D206" s="160" t="str">
        <f>IF('2 - Unit Info'!H206&lt;&gt;"",'2 - Unit Info'!H206,"")</f>
        <v/>
      </c>
      <c r="E206" s="161" t="str">
        <f>IF('2 - Unit Info'!J206&lt;&gt;"",'2 - Unit Info'!J206,"")</f>
        <v/>
      </c>
      <c r="F206" s="162" t="str">
        <f>IF('2 - Unit Info'!L206 &lt;&gt;"", '2 - Unit Info'!L206, "")</f>
        <v/>
      </c>
      <c r="G206" s="163" t="str">
        <f>IF('2 - Unit Info'!S206 &lt;&gt;"", '2 - Unit Info'!S206, "")</f>
        <v/>
      </c>
      <c r="H206" s="164" t="str">
        <f>IF(LEN(F206)=0,"",IF(F206&lt;DATE(2024,3,1),IF(G206="Paid by tenant to landlord/third party (RUBS)", '5 - Utilities Total'!$D$20*'6 - Per Unit Calculation'!D206,"N/A based on utility billing method"),"N/A move-in date after 3/1/2024"))</f>
        <v/>
      </c>
      <c r="I206" s="164" t="str">
        <f>IF(LEN(F206)=0,"",IF(F206&lt;DATE(2024,3,1),IF(G206="Paid by tenant to landlord/third party (RUBS)", INDEX('Calculation Chart - SCC'!$B$3:$B$23, MATCH(E206,'Calculation Chart - SCC'!$A$3:$A$23, 0)),"N/A based on utility billing method"),"N/A move-in date after 3/1/2024"))</f>
        <v/>
      </c>
      <c r="J206" s="165" t="str">
        <f>IF('2 - Unit Info'!T206 &lt;&gt;"", '2 - Unit Info'!T206, "")</f>
        <v/>
      </c>
      <c r="K206" s="164" t="str">
        <f>IF(LEN(F206)=0,"",IF(F206&lt;DATE(2024,3,1),IF(J206="Paid by tenant to landlord/third party (RUBS)", '5 - Utilities Total'!$D$25*'6 - Per Unit Calculation'!D206,"N/A based on utility billing method"),"N/A move-in date after 3/1/2024"))</f>
        <v/>
      </c>
      <c r="L206" s="164" t="str">
        <f>IF(LEN(F206)=0,"",IF(F206&lt;DATE(2024,3,1),IF(J206="Paid by tenant to landlord/third party (RUBS)",INDEX('Calculation Chart - SCC'!$E$3:$E$23, MATCH(E206,'Calculation Chart - SCC'!$D$3:$D$23, 0)),"N/A based on utility billing method"),"N/A move-in date after 3/1/2024"))</f>
        <v/>
      </c>
      <c r="M206" s="165" t="str">
        <f>IF('2 - Unit Info'!U206 &lt;&gt;"", '2 - Unit Info'!U206, "")</f>
        <v/>
      </c>
      <c r="N206" s="164" t="str">
        <f>IF(LEN(F206)=0,"",IF(F206&lt;DATE(2024,3,1),IF(M206="Paid by tenant to landlord/third party (RUBS)", '5 - Utilities Total'!$D$30*'6 - Per Unit Calculation'!D206,"N/A based on utility billing method"),"N/A move-in date after 3/1/2024"))</f>
        <v/>
      </c>
      <c r="O206" s="182" t="str">
        <f>IF(LEN(F206)=0,"",IF(F206&lt;DATE(2024,3,1),IF(M206="Paid by tenant to landlord/third party (RUBS)",INDEX('Calculation Chart - SCC'!$H$3:$H$23, MATCH(E206,'Calculation Chart - SCC'!$G$3:$G$23, 0)),"N/A based on utility billing method"),"N/A move-in date after 3/1/2024"))</f>
        <v/>
      </c>
      <c r="Q206" s="184" t="str">
        <f t="shared" si="6"/>
        <v/>
      </c>
      <c r="R206" s="97" t="str">
        <f t="shared" si="7"/>
        <v/>
      </c>
    </row>
    <row r="207" spans="1:18" ht="15.75" x14ac:dyDescent="0.25">
      <c r="A207" s="159" t="str">
        <f>IF('2 - Unit Info'!A207&lt;&gt;"",'2 - Unit Info'!A207,"")</f>
        <v/>
      </c>
      <c r="B207" s="160" t="str">
        <f>IF('2 - Unit Info'!E207&lt;&gt;"",'2 - Unit Info'!E207,"")</f>
        <v/>
      </c>
      <c r="C207" s="160" t="str">
        <f>IF('2 - Unit Info'!K207&lt;&gt;"",'2 - Unit Info'!K207,"")</f>
        <v/>
      </c>
      <c r="D207" s="160" t="str">
        <f>IF('2 - Unit Info'!H207&lt;&gt;"",'2 - Unit Info'!H207,"")</f>
        <v/>
      </c>
      <c r="E207" s="161" t="str">
        <f>IF('2 - Unit Info'!J207&lt;&gt;"",'2 - Unit Info'!J207,"")</f>
        <v/>
      </c>
      <c r="F207" s="162" t="str">
        <f>IF('2 - Unit Info'!L207 &lt;&gt;"", '2 - Unit Info'!L207, "")</f>
        <v/>
      </c>
      <c r="G207" s="163" t="str">
        <f>IF('2 - Unit Info'!S207 &lt;&gt;"", '2 - Unit Info'!S207, "")</f>
        <v/>
      </c>
      <c r="H207" s="164" t="str">
        <f>IF(LEN(F207)=0,"",IF(F207&lt;DATE(2024,3,1),IF(G207="Paid by tenant to landlord/third party (RUBS)", '5 - Utilities Total'!$D$20*'6 - Per Unit Calculation'!D207,"N/A based on utility billing method"),"N/A move-in date after 3/1/2024"))</f>
        <v/>
      </c>
      <c r="I207" s="164" t="str">
        <f>IF(LEN(F207)=0,"",IF(F207&lt;DATE(2024,3,1),IF(G207="Paid by tenant to landlord/third party (RUBS)", INDEX('Calculation Chart - SCC'!$B$3:$B$23, MATCH(E207,'Calculation Chart - SCC'!$A$3:$A$23, 0)),"N/A based on utility billing method"),"N/A move-in date after 3/1/2024"))</f>
        <v/>
      </c>
      <c r="J207" s="165" t="str">
        <f>IF('2 - Unit Info'!T207 &lt;&gt;"", '2 - Unit Info'!T207, "")</f>
        <v/>
      </c>
      <c r="K207" s="164" t="str">
        <f>IF(LEN(F207)=0,"",IF(F207&lt;DATE(2024,3,1),IF(J207="Paid by tenant to landlord/third party (RUBS)", '5 - Utilities Total'!$D$25*'6 - Per Unit Calculation'!D207,"N/A based on utility billing method"),"N/A move-in date after 3/1/2024"))</f>
        <v/>
      </c>
      <c r="L207" s="164" t="str">
        <f>IF(LEN(F207)=0,"",IF(F207&lt;DATE(2024,3,1),IF(J207="Paid by tenant to landlord/third party (RUBS)",INDEX('Calculation Chart - SCC'!$E$3:$E$23, MATCH(E207,'Calculation Chart - SCC'!$D$3:$D$23, 0)),"N/A based on utility billing method"),"N/A move-in date after 3/1/2024"))</f>
        <v/>
      </c>
      <c r="M207" s="165" t="str">
        <f>IF('2 - Unit Info'!U207 &lt;&gt;"", '2 - Unit Info'!U207, "")</f>
        <v/>
      </c>
      <c r="N207" s="164" t="str">
        <f>IF(LEN(F207)=0,"",IF(F207&lt;DATE(2024,3,1),IF(M207="Paid by tenant to landlord/third party (RUBS)", '5 - Utilities Total'!$D$30*'6 - Per Unit Calculation'!D207,"N/A based on utility billing method"),"N/A move-in date after 3/1/2024"))</f>
        <v/>
      </c>
      <c r="O207" s="182" t="str">
        <f>IF(LEN(F207)=0,"",IF(F207&lt;DATE(2024,3,1),IF(M207="Paid by tenant to landlord/third party (RUBS)",INDEX('Calculation Chart - SCC'!$H$3:$H$23, MATCH(E207,'Calculation Chart - SCC'!$G$3:$G$23, 0)),"N/A based on utility billing method"),"N/A move-in date after 3/1/2024"))</f>
        <v/>
      </c>
      <c r="Q207" s="184" t="str">
        <f t="shared" si="6"/>
        <v/>
      </c>
      <c r="R207" s="97" t="str">
        <f t="shared" si="7"/>
        <v/>
      </c>
    </row>
    <row r="208" spans="1:18" ht="15.75" x14ac:dyDescent="0.25">
      <c r="A208" s="159" t="str">
        <f>IF('2 - Unit Info'!A208&lt;&gt;"",'2 - Unit Info'!A208,"")</f>
        <v/>
      </c>
      <c r="B208" s="160" t="str">
        <f>IF('2 - Unit Info'!E208&lt;&gt;"",'2 - Unit Info'!E208,"")</f>
        <v/>
      </c>
      <c r="C208" s="160" t="str">
        <f>IF('2 - Unit Info'!K208&lt;&gt;"",'2 - Unit Info'!K208,"")</f>
        <v/>
      </c>
      <c r="D208" s="160" t="str">
        <f>IF('2 - Unit Info'!H208&lt;&gt;"",'2 - Unit Info'!H208,"")</f>
        <v/>
      </c>
      <c r="E208" s="161" t="str">
        <f>IF('2 - Unit Info'!J208&lt;&gt;"",'2 - Unit Info'!J208,"")</f>
        <v/>
      </c>
      <c r="F208" s="162" t="str">
        <f>IF('2 - Unit Info'!L208 &lt;&gt;"", '2 - Unit Info'!L208, "")</f>
        <v/>
      </c>
      <c r="G208" s="163" t="str">
        <f>IF('2 - Unit Info'!S208 &lt;&gt;"", '2 - Unit Info'!S208, "")</f>
        <v/>
      </c>
      <c r="H208" s="164" t="str">
        <f>IF(LEN(F208)=0,"",IF(F208&lt;DATE(2024,3,1),IF(G208="Paid by tenant to landlord/third party (RUBS)", '5 - Utilities Total'!$D$20*'6 - Per Unit Calculation'!D208,"N/A based on utility billing method"),"N/A move-in date after 3/1/2024"))</f>
        <v/>
      </c>
      <c r="I208" s="164" t="str">
        <f>IF(LEN(F208)=0,"",IF(F208&lt;DATE(2024,3,1),IF(G208="Paid by tenant to landlord/third party (RUBS)", INDEX('Calculation Chart - SCC'!$B$3:$B$23, MATCH(E208,'Calculation Chart - SCC'!$A$3:$A$23, 0)),"N/A based on utility billing method"),"N/A move-in date after 3/1/2024"))</f>
        <v/>
      </c>
      <c r="J208" s="165" t="str">
        <f>IF('2 - Unit Info'!T208 &lt;&gt;"", '2 - Unit Info'!T208, "")</f>
        <v/>
      </c>
      <c r="K208" s="164" t="str">
        <f>IF(LEN(F208)=0,"",IF(F208&lt;DATE(2024,3,1),IF(J208="Paid by tenant to landlord/third party (RUBS)", '5 - Utilities Total'!$D$25*'6 - Per Unit Calculation'!D208,"N/A based on utility billing method"),"N/A move-in date after 3/1/2024"))</f>
        <v/>
      </c>
      <c r="L208" s="164" t="str">
        <f>IF(LEN(F208)=0,"",IF(F208&lt;DATE(2024,3,1),IF(J208="Paid by tenant to landlord/third party (RUBS)",INDEX('Calculation Chart - SCC'!$E$3:$E$23, MATCH(E208,'Calculation Chart - SCC'!$D$3:$D$23, 0)),"N/A based on utility billing method"),"N/A move-in date after 3/1/2024"))</f>
        <v/>
      </c>
      <c r="M208" s="165" t="str">
        <f>IF('2 - Unit Info'!U208 &lt;&gt;"", '2 - Unit Info'!U208, "")</f>
        <v/>
      </c>
      <c r="N208" s="164" t="str">
        <f>IF(LEN(F208)=0,"",IF(F208&lt;DATE(2024,3,1),IF(M208="Paid by tenant to landlord/third party (RUBS)", '5 - Utilities Total'!$D$30*'6 - Per Unit Calculation'!D208,"N/A based on utility billing method"),"N/A move-in date after 3/1/2024"))</f>
        <v/>
      </c>
      <c r="O208" s="182" t="str">
        <f>IF(LEN(F208)=0,"",IF(F208&lt;DATE(2024,3,1),IF(M208="Paid by tenant to landlord/third party (RUBS)",INDEX('Calculation Chart - SCC'!$H$3:$H$23, MATCH(E208,'Calculation Chart - SCC'!$G$3:$G$23, 0)),"N/A based on utility billing method"),"N/A move-in date after 3/1/2024"))</f>
        <v/>
      </c>
      <c r="Q208" s="184" t="str">
        <f t="shared" si="6"/>
        <v/>
      </c>
      <c r="R208" s="97" t="str">
        <f t="shared" si="7"/>
        <v/>
      </c>
    </row>
    <row r="209" spans="1:18" ht="15.75" x14ac:dyDescent="0.25">
      <c r="A209" s="159" t="str">
        <f>IF('2 - Unit Info'!A209&lt;&gt;"",'2 - Unit Info'!A209,"")</f>
        <v/>
      </c>
      <c r="B209" s="160" t="str">
        <f>IF('2 - Unit Info'!E209&lt;&gt;"",'2 - Unit Info'!E209,"")</f>
        <v/>
      </c>
      <c r="C209" s="160" t="str">
        <f>IF('2 - Unit Info'!K209&lt;&gt;"",'2 - Unit Info'!K209,"")</f>
        <v/>
      </c>
      <c r="D209" s="160" t="str">
        <f>IF('2 - Unit Info'!H209&lt;&gt;"",'2 - Unit Info'!H209,"")</f>
        <v/>
      </c>
      <c r="E209" s="161" t="str">
        <f>IF('2 - Unit Info'!J209&lt;&gt;"",'2 - Unit Info'!J209,"")</f>
        <v/>
      </c>
      <c r="F209" s="162" t="str">
        <f>IF('2 - Unit Info'!L209 &lt;&gt;"", '2 - Unit Info'!L209, "")</f>
        <v/>
      </c>
      <c r="G209" s="163" t="str">
        <f>IF('2 - Unit Info'!S209 &lt;&gt;"", '2 - Unit Info'!S209, "")</f>
        <v/>
      </c>
      <c r="H209" s="164" t="str">
        <f>IF(LEN(F209)=0,"",IF(F209&lt;DATE(2024,3,1),IF(G209="Paid by tenant to landlord/third party (RUBS)", '5 - Utilities Total'!$D$20*'6 - Per Unit Calculation'!D209,"N/A based on utility billing method"),"N/A move-in date after 3/1/2024"))</f>
        <v/>
      </c>
      <c r="I209" s="164" t="str">
        <f>IF(LEN(F209)=0,"",IF(F209&lt;DATE(2024,3,1),IF(G209="Paid by tenant to landlord/third party (RUBS)", INDEX('Calculation Chart - SCC'!$B$3:$B$23, MATCH(E209,'Calculation Chart - SCC'!$A$3:$A$23, 0)),"N/A based on utility billing method"),"N/A move-in date after 3/1/2024"))</f>
        <v/>
      </c>
      <c r="J209" s="165" t="str">
        <f>IF('2 - Unit Info'!T209 &lt;&gt;"", '2 - Unit Info'!T209, "")</f>
        <v/>
      </c>
      <c r="K209" s="164" t="str">
        <f>IF(LEN(F209)=0,"",IF(F209&lt;DATE(2024,3,1),IF(J209="Paid by tenant to landlord/third party (RUBS)", '5 - Utilities Total'!$D$25*'6 - Per Unit Calculation'!D209,"N/A based on utility billing method"),"N/A move-in date after 3/1/2024"))</f>
        <v/>
      </c>
      <c r="L209" s="164" t="str">
        <f>IF(LEN(F209)=0,"",IF(F209&lt;DATE(2024,3,1),IF(J209="Paid by tenant to landlord/third party (RUBS)",INDEX('Calculation Chart - SCC'!$E$3:$E$23, MATCH(E209,'Calculation Chart - SCC'!$D$3:$D$23, 0)),"N/A based on utility billing method"),"N/A move-in date after 3/1/2024"))</f>
        <v/>
      </c>
      <c r="M209" s="165" t="str">
        <f>IF('2 - Unit Info'!U209 &lt;&gt;"", '2 - Unit Info'!U209, "")</f>
        <v/>
      </c>
      <c r="N209" s="164" t="str">
        <f>IF(LEN(F209)=0,"",IF(F209&lt;DATE(2024,3,1),IF(M209="Paid by tenant to landlord/third party (RUBS)", '5 - Utilities Total'!$D$30*'6 - Per Unit Calculation'!D209,"N/A based on utility billing method"),"N/A move-in date after 3/1/2024"))</f>
        <v/>
      </c>
      <c r="O209" s="182" t="str">
        <f>IF(LEN(F209)=0,"",IF(F209&lt;DATE(2024,3,1),IF(M209="Paid by tenant to landlord/third party (RUBS)",INDEX('Calculation Chart - SCC'!$H$3:$H$23, MATCH(E209,'Calculation Chart - SCC'!$G$3:$G$23, 0)),"N/A based on utility billing method"),"N/A move-in date after 3/1/2024"))</f>
        <v/>
      </c>
      <c r="Q209" s="184" t="str">
        <f t="shared" si="6"/>
        <v/>
      </c>
      <c r="R209" s="97" t="str">
        <f t="shared" si="7"/>
        <v/>
      </c>
    </row>
    <row r="210" spans="1:18" ht="15.75" x14ac:dyDescent="0.25">
      <c r="A210" s="159" t="str">
        <f>IF('2 - Unit Info'!A210&lt;&gt;"",'2 - Unit Info'!A210,"")</f>
        <v/>
      </c>
      <c r="B210" s="160" t="str">
        <f>IF('2 - Unit Info'!E210&lt;&gt;"",'2 - Unit Info'!E210,"")</f>
        <v/>
      </c>
      <c r="C210" s="160" t="str">
        <f>IF('2 - Unit Info'!K210&lt;&gt;"",'2 - Unit Info'!K210,"")</f>
        <v/>
      </c>
      <c r="D210" s="160" t="str">
        <f>IF('2 - Unit Info'!H210&lt;&gt;"",'2 - Unit Info'!H210,"")</f>
        <v/>
      </c>
      <c r="E210" s="161" t="str">
        <f>IF('2 - Unit Info'!J210&lt;&gt;"",'2 - Unit Info'!J210,"")</f>
        <v/>
      </c>
      <c r="F210" s="162" t="str">
        <f>IF('2 - Unit Info'!L210 &lt;&gt;"", '2 - Unit Info'!L210, "")</f>
        <v/>
      </c>
      <c r="G210" s="163" t="str">
        <f>IF('2 - Unit Info'!S210 &lt;&gt;"", '2 - Unit Info'!S210, "")</f>
        <v/>
      </c>
      <c r="H210" s="164" t="str">
        <f>IF(LEN(F210)=0,"",IF(F210&lt;DATE(2024,3,1),IF(G210="Paid by tenant to landlord/third party (RUBS)", '5 - Utilities Total'!$D$20*'6 - Per Unit Calculation'!D210,"N/A based on utility billing method"),"N/A move-in date after 3/1/2024"))</f>
        <v/>
      </c>
      <c r="I210" s="164" t="str">
        <f>IF(LEN(F210)=0,"",IF(F210&lt;DATE(2024,3,1),IF(G210="Paid by tenant to landlord/third party (RUBS)", INDEX('Calculation Chart - SCC'!$B$3:$B$23, MATCH(E210,'Calculation Chart - SCC'!$A$3:$A$23, 0)),"N/A based on utility billing method"),"N/A move-in date after 3/1/2024"))</f>
        <v/>
      </c>
      <c r="J210" s="165" t="str">
        <f>IF('2 - Unit Info'!T210 &lt;&gt;"", '2 - Unit Info'!T210, "")</f>
        <v/>
      </c>
      <c r="K210" s="164" t="str">
        <f>IF(LEN(F210)=0,"",IF(F210&lt;DATE(2024,3,1),IF(J210="Paid by tenant to landlord/third party (RUBS)", '5 - Utilities Total'!$D$25*'6 - Per Unit Calculation'!D210,"N/A based on utility billing method"),"N/A move-in date after 3/1/2024"))</f>
        <v/>
      </c>
      <c r="L210" s="164" t="str">
        <f>IF(LEN(F210)=0,"",IF(F210&lt;DATE(2024,3,1),IF(J210="Paid by tenant to landlord/third party (RUBS)",INDEX('Calculation Chart - SCC'!$E$3:$E$23, MATCH(E210,'Calculation Chart - SCC'!$D$3:$D$23, 0)),"N/A based on utility billing method"),"N/A move-in date after 3/1/2024"))</f>
        <v/>
      </c>
      <c r="M210" s="165" t="str">
        <f>IF('2 - Unit Info'!U210 &lt;&gt;"", '2 - Unit Info'!U210, "")</f>
        <v/>
      </c>
      <c r="N210" s="164" t="str">
        <f>IF(LEN(F210)=0,"",IF(F210&lt;DATE(2024,3,1),IF(M210="Paid by tenant to landlord/third party (RUBS)", '5 - Utilities Total'!$D$30*'6 - Per Unit Calculation'!D210,"N/A based on utility billing method"),"N/A move-in date after 3/1/2024"))</f>
        <v/>
      </c>
      <c r="O210" s="182" t="str">
        <f>IF(LEN(F210)=0,"",IF(F210&lt;DATE(2024,3,1),IF(M210="Paid by tenant to landlord/third party (RUBS)",INDEX('Calculation Chart - SCC'!$H$3:$H$23, MATCH(E210,'Calculation Chart - SCC'!$G$3:$G$23, 0)),"N/A based on utility billing method"),"N/A move-in date after 3/1/2024"))</f>
        <v/>
      </c>
      <c r="Q210" s="184" t="str">
        <f t="shared" si="6"/>
        <v/>
      </c>
      <c r="R210" s="97" t="str">
        <f t="shared" si="7"/>
        <v/>
      </c>
    </row>
    <row r="211" spans="1:18" ht="15.75" x14ac:dyDescent="0.25">
      <c r="A211" s="159" t="str">
        <f>IF('2 - Unit Info'!A211&lt;&gt;"",'2 - Unit Info'!A211,"")</f>
        <v/>
      </c>
      <c r="B211" s="160" t="str">
        <f>IF('2 - Unit Info'!E211&lt;&gt;"",'2 - Unit Info'!E211,"")</f>
        <v/>
      </c>
      <c r="C211" s="160" t="str">
        <f>IF('2 - Unit Info'!K211&lt;&gt;"",'2 - Unit Info'!K211,"")</f>
        <v/>
      </c>
      <c r="D211" s="160" t="str">
        <f>IF('2 - Unit Info'!H211&lt;&gt;"",'2 - Unit Info'!H211,"")</f>
        <v/>
      </c>
      <c r="E211" s="161" t="str">
        <f>IF('2 - Unit Info'!J211&lt;&gt;"",'2 - Unit Info'!J211,"")</f>
        <v/>
      </c>
      <c r="F211" s="162" t="str">
        <f>IF('2 - Unit Info'!L211 &lt;&gt;"", '2 - Unit Info'!L211, "")</f>
        <v/>
      </c>
      <c r="G211" s="163" t="str">
        <f>IF('2 - Unit Info'!S211 &lt;&gt;"", '2 - Unit Info'!S211, "")</f>
        <v/>
      </c>
      <c r="H211" s="164" t="str">
        <f>IF(LEN(F211)=0,"",IF(F211&lt;DATE(2024,3,1),IF(G211="Paid by tenant to landlord/third party (RUBS)", '5 - Utilities Total'!$D$20*'6 - Per Unit Calculation'!D211,"N/A based on utility billing method"),"N/A move-in date after 3/1/2024"))</f>
        <v/>
      </c>
      <c r="I211" s="164" t="str">
        <f>IF(LEN(F211)=0,"",IF(F211&lt;DATE(2024,3,1),IF(G211="Paid by tenant to landlord/third party (RUBS)", INDEX('Calculation Chart - SCC'!$B$3:$B$23, MATCH(E211,'Calculation Chart - SCC'!$A$3:$A$23, 0)),"N/A based on utility billing method"),"N/A move-in date after 3/1/2024"))</f>
        <v/>
      </c>
      <c r="J211" s="165" t="str">
        <f>IF('2 - Unit Info'!T211 &lt;&gt;"", '2 - Unit Info'!T211, "")</f>
        <v/>
      </c>
      <c r="K211" s="164" t="str">
        <f>IF(LEN(F211)=0,"",IF(F211&lt;DATE(2024,3,1),IF(J211="Paid by tenant to landlord/third party (RUBS)", '5 - Utilities Total'!$D$25*'6 - Per Unit Calculation'!D211,"N/A based on utility billing method"),"N/A move-in date after 3/1/2024"))</f>
        <v/>
      </c>
      <c r="L211" s="164" t="str">
        <f>IF(LEN(F211)=0,"",IF(F211&lt;DATE(2024,3,1),IF(J211="Paid by tenant to landlord/third party (RUBS)",INDEX('Calculation Chart - SCC'!$E$3:$E$23, MATCH(E211,'Calculation Chart - SCC'!$D$3:$D$23, 0)),"N/A based on utility billing method"),"N/A move-in date after 3/1/2024"))</f>
        <v/>
      </c>
      <c r="M211" s="165" t="str">
        <f>IF('2 - Unit Info'!U211 &lt;&gt;"", '2 - Unit Info'!U211, "")</f>
        <v/>
      </c>
      <c r="N211" s="164" t="str">
        <f>IF(LEN(F211)=0,"",IF(F211&lt;DATE(2024,3,1),IF(M211="Paid by tenant to landlord/third party (RUBS)", '5 - Utilities Total'!$D$30*'6 - Per Unit Calculation'!D211,"N/A based on utility billing method"),"N/A move-in date after 3/1/2024"))</f>
        <v/>
      </c>
      <c r="O211" s="182" t="str">
        <f>IF(LEN(F211)=0,"",IF(F211&lt;DATE(2024,3,1),IF(M211="Paid by tenant to landlord/third party (RUBS)",INDEX('Calculation Chart - SCC'!$H$3:$H$23, MATCH(E211,'Calculation Chart - SCC'!$G$3:$G$23, 0)),"N/A based on utility billing method"),"N/A move-in date after 3/1/2024"))</f>
        <v/>
      </c>
      <c r="Q211" s="184" t="str">
        <f t="shared" si="6"/>
        <v/>
      </c>
      <c r="R211" s="97" t="str">
        <f t="shared" si="7"/>
        <v/>
      </c>
    </row>
    <row r="212" spans="1:18" ht="15.75" x14ac:dyDescent="0.25">
      <c r="A212" s="159" t="str">
        <f>IF('2 - Unit Info'!A212&lt;&gt;"",'2 - Unit Info'!A212,"")</f>
        <v/>
      </c>
      <c r="B212" s="160" t="str">
        <f>IF('2 - Unit Info'!E212&lt;&gt;"",'2 - Unit Info'!E212,"")</f>
        <v/>
      </c>
      <c r="C212" s="160" t="str">
        <f>IF('2 - Unit Info'!K212&lt;&gt;"",'2 - Unit Info'!K212,"")</f>
        <v/>
      </c>
      <c r="D212" s="160" t="str">
        <f>IF('2 - Unit Info'!H212&lt;&gt;"",'2 - Unit Info'!H212,"")</f>
        <v/>
      </c>
      <c r="E212" s="161" t="str">
        <f>IF('2 - Unit Info'!J212&lt;&gt;"",'2 - Unit Info'!J212,"")</f>
        <v/>
      </c>
      <c r="F212" s="162" t="str">
        <f>IF('2 - Unit Info'!L212 &lt;&gt;"", '2 - Unit Info'!L212, "")</f>
        <v/>
      </c>
      <c r="G212" s="163" t="str">
        <f>IF('2 - Unit Info'!S212 &lt;&gt;"", '2 - Unit Info'!S212, "")</f>
        <v/>
      </c>
      <c r="H212" s="164" t="str">
        <f>IF(LEN(F212)=0,"",IF(F212&lt;DATE(2024,3,1),IF(G212="Paid by tenant to landlord/third party (RUBS)", '5 - Utilities Total'!$D$20*'6 - Per Unit Calculation'!D212,"N/A based on utility billing method"),"N/A move-in date after 3/1/2024"))</f>
        <v/>
      </c>
      <c r="I212" s="164" t="str">
        <f>IF(LEN(F212)=0,"",IF(F212&lt;DATE(2024,3,1),IF(G212="Paid by tenant to landlord/third party (RUBS)", INDEX('Calculation Chart - SCC'!$B$3:$B$23, MATCH(E212,'Calculation Chart - SCC'!$A$3:$A$23, 0)),"N/A based on utility billing method"),"N/A move-in date after 3/1/2024"))</f>
        <v/>
      </c>
      <c r="J212" s="165" t="str">
        <f>IF('2 - Unit Info'!T212 &lt;&gt;"", '2 - Unit Info'!T212, "")</f>
        <v/>
      </c>
      <c r="K212" s="164" t="str">
        <f>IF(LEN(F212)=0,"",IF(F212&lt;DATE(2024,3,1),IF(J212="Paid by tenant to landlord/third party (RUBS)", '5 - Utilities Total'!$D$25*'6 - Per Unit Calculation'!D212,"N/A based on utility billing method"),"N/A move-in date after 3/1/2024"))</f>
        <v/>
      </c>
      <c r="L212" s="164" t="str">
        <f>IF(LEN(F212)=0,"",IF(F212&lt;DATE(2024,3,1),IF(J212="Paid by tenant to landlord/third party (RUBS)",INDEX('Calculation Chart - SCC'!$E$3:$E$23, MATCH(E212,'Calculation Chart - SCC'!$D$3:$D$23, 0)),"N/A based on utility billing method"),"N/A move-in date after 3/1/2024"))</f>
        <v/>
      </c>
      <c r="M212" s="165" t="str">
        <f>IF('2 - Unit Info'!U212 &lt;&gt;"", '2 - Unit Info'!U212, "")</f>
        <v/>
      </c>
      <c r="N212" s="164" t="str">
        <f>IF(LEN(F212)=0,"",IF(F212&lt;DATE(2024,3,1),IF(M212="Paid by tenant to landlord/third party (RUBS)", '5 - Utilities Total'!$D$30*'6 - Per Unit Calculation'!D212,"N/A based on utility billing method"),"N/A move-in date after 3/1/2024"))</f>
        <v/>
      </c>
      <c r="O212" s="182" t="str">
        <f>IF(LEN(F212)=0,"",IF(F212&lt;DATE(2024,3,1),IF(M212="Paid by tenant to landlord/third party (RUBS)",INDEX('Calculation Chart - SCC'!$H$3:$H$23, MATCH(E212,'Calculation Chart - SCC'!$G$3:$G$23, 0)),"N/A based on utility billing method"),"N/A move-in date after 3/1/2024"))</f>
        <v/>
      </c>
      <c r="Q212" s="184" t="str">
        <f t="shared" si="6"/>
        <v/>
      </c>
      <c r="R212" s="97" t="str">
        <f t="shared" si="7"/>
        <v/>
      </c>
    </row>
    <row r="213" spans="1:18" ht="15.75" x14ac:dyDescent="0.25">
      <c r="A213" s="159" t="str">
        <f>IF('2 - Unit Info'!A213&lt;&gt;"",'2 - Unit Info'!A213,"")</f>
        <v/>
      </c>
      <c r="B213" s="160" t="str">
        <f>IF('2 - Unit Info'!E213&lt;&gt;"",'2 - Unit Info'!E213,"")</f>
        <v/>
      </c>
      <c r="C213" s="160" t="str">
        <f>IF('2 - Unit Info'!K213&lt;&gt;"",'2 - Unit Info'!K213,"")</f>
        <v/>
      </c>
      <c r="D213" s="160" t="str">
        <f>IF('2 - Unit Info'!H213&lt;&gt;"",'2 - Unit Info'!H213,"")</f>
        <v/>
      </c>
      <c r="E213" s="161" t="str">
        <f>IF('2 - Unit Info'!J213&lt;&gt;"",'2 - Unit Info'!J213,"")</f>
        <v/>
      </c>
      <c r="F213" s="162" t="str">
        <f>IF('2 - Unit Info'!L213 &lt;&gt;"", '2 - Unit Info'!L213, "")</f>
        <v/>
      </c>
      <c r="G213" s="163" t="str">
        <f>IF('2 - Unit Info'!S213 &lt;&gt;"", '2 - Unit Info'!S213, "")</f>
        <v/>
      </c>
      <c r="H213" s="164" t="str">
        <f>IF(LEN(F213)=0,"",IF(F213&lt;DATE(2024,3,1),IF(G213="Paid by tenant to landlord/third party (RUBS)", '5 - Utilities Total'!$D$20*'6 - Per Unit Calculation'!D213,"N/A based on utility billing method"),"N/A move-in date after 3/1/2024"))</f>
        <v/>
      </c>
      <c r="I213" s="164" t="str">
        <f>IF(LEN(F213)=0,"",IF(F213&lt;DATE(2024,3,1),IF(G213="Paid by tenant to landlord/third party (RUBS)", INDEX('Calculation Chart - SCC'!$B$3:$B$23, MATCH(E213,'Calculation Chart - SCC'!$A$3:$A$23, 0)),"N/A based on utility billing method"),"N/A move-in date after 3/1/2024"))</f>
        <v/>
      </c>
      <c r="J213" s="165" t="str">
        <f>IF('2 - Unit Info'!T213 &lt;&gt;"", '2 - Unit Info'!T213, "")</f>
        <v/>
      </c>
      <c r="K213" s="164" t="str">
        <f>IF(LEN(F213)=0,"",IF(F213&lt;DATE(2024,3,1),IF(J213="Paid by tenant to landlord/third party (RUBS)", '5 - Utilities Total'!$D$25*'6 - Per Unit Calculation'!D213,"N/A based on utility billing method"),"N/A move-in date after 3/1/2024"))</f>
        <v/>
      </c>
      <c r="L213" s="164" t="str">
        <f>IF(LEN(F213)=0,"",IF(F213&lt;DATE(2024,3,1),IF(J213="Paid by tenant to landlord/third party (RUBS)",INDEX('Calculation Chart - SCC'!$E$3:$E$23, MATCH(E213,'Calculation Chart - SCC'!$D$3:$D$23, 0)),"N/A based on utility billing method"),"N/A move-in date after 3/1/2024"))</f>
        <v/>
      </c>
      <c r="M213" s="165" t="str">
        <f>IF('2 - Unit Info'!U213 &lt;&gt;"", '2 - Unit Info'!U213, "")</f>
        <v/>
      </c>
      <c r="N213" s="164" t="str">
        <f>IF(LEN(F213)=0,"",IF(F213&lt;DATE(2024,3,1),IF(M213="Paid by tenant to landlord/third party (RUBS)", '5 - Utilities Total'!$D$30*'6 - Per Unit Calculation'!D213,"N/A based on utility billing method"),"N/A move-in date after 3/1/2024"))</f>
        <v/>
      </c>
      <c r="O213" s="182" t="str">
        <f>IF(LEN(F213)=0,"",IF(F213&lt;DATE(2024,3,1),IF(M213="Paid by tenant to landlord/third party (RUBS)",INDEX('Calculation Chart - SCC'!$H$3:$H$23, MATCH(E213,'Calculation Chart - SCC'!$G$3:$G$23, 0)),"N/A based on utility billing method"),"N/A move-in date after 3/1/2024"))</f>
        <v/>
      </c>
      <c r="Q213" s="184" t="str">
        <f t="shared" si="6"/>
        <v/>
      </c>
      <c r="R213" s="97" t="str">
        <f t="shared" si="7"/>
        <v/>
      </c>
    </row>
    <row r="214" spans="1:18" ht="15.75" x14ac:dyDescent="0.25">
      <c r="A214" s="159" t="str">
        <f>IF('2 - Unit Info'!A214&lt;&gt;"",'2 - Unit Info'!A214,"")</f>
        <v/>
      </c>
      <c r="B214" s="160" t="str">
        <f>IF('2 - Unit Info'!E214&lt;&gt;"",'2 - Unit Info'!E214,"")</f>
        <v/>
      </c>
      <c r="C214" s="160" t="str">
        <f>IF('2 - Unit Info'!K214&lt;&gt;"",'2 - Unit Info'!K214,"")</f>
        <v/>
      </c>
      <c r="D214" s="160" t="str">
        <f>IF('2 - Unit Info'!H214&lt;&gt;"",'2 - Unit Info'!H214,"")</f>
        <v/>
      </c>
      <c r="E214" s="161" t="str">
        <f>IF('2 - Unit Info'!J214&lt;&gt;"",'2 - Unit Info'!J214,"")</f>
        <v/>
      </c>
      <c r="F214" s="162" t="str">
        <f>IF('2 - Unit Info'!L214 &lt;&gt;"", '2 - Unit Info'!L214, "")</f>
        <v/>
      </c>
      <c r="G214" s="163" t="str">
        <f>IF('2 - Unit Info'!S214 &lt;&gt;"", '2 - Unit Info'!S214, "")</f>
        <v/>
      </c>
      <c r="H214" s="164" t="str">
        <f>IF(LEN(F214)=0,"",IF(F214&lt;DATE(2024,3,1),IF(G214="Paid by tenant to landlord/third party (RUBS)", '5 - Utilities Total'!$D$20*'6 - Per Unit Calculation'!D214,"N/A based on utility billing method"),"N/A move-in date after 3/1/2024"))</f>
        <v/>
      </c>
      <c r="I214" s="164" t="str">
        <f>IF(LEN(F214)=0,"",IF(F214&lt;DATE(2024,3,1),IF(G214="Paid by tenant to landlord/third party (RUBS)", INDEX('Calculation Chart - SCC'!$B$3:$B$23, MATCH(E214,'Calculation Chart - SCC'!$A$3:$A$23, 0)),"N/A based on utility billing method"),"N/A move-in date after 3/1/2024"))</f>
        <v/>
      </c>
      <c r="J214" s="165" t="str">
        <f>IF('2 - Unit Info'!T214 &lt;&gt;"", '2 - Unit Info'!T214, "")</f>
        <v/>
      </c>
      <c r="K214" s="164" t="str">
        <f>IF(LEN(F214)=0,"",IF(F214&lt;DATE(2024,3,1),IF(J214="Paid by tenant to landlord/third party (RUBS)", '5 - Utilities Total'!$D$25*'6 - Per Unit Calculation'!D214,"N/A based on utility billing method"),"N/A move-in date after 3/1/2024"))</f>
        <v/>
      </c>
      <c r="L214" s="164" t="str">
        <f>IF(LEN(F214)=0,"",IF(F214&lt;DATE(2024,3,1),IF(J214="Paid by tenant to landlord/third party (RUBS)",INDEX('Calculation Chart - SCC'!$E$3:$E$23, MATCH(E214,'Calculation Chart - SCC'!$D$3:$D$23, 0)),"N/A based on utility billing method"),"N/A move-in date after 3/1/2024"))</f>
        <v/>
      </c>
      <c r="M214" s="165" t="str">
        <f>IF('2 - Unit Info'!U214 &lt;&gt;"", '2 - Unit Info'!U214, "")</f>
        <v/>
      </c>
      <c r="N214" s="164" t="str">
        <f>IF(LEN(F214)=0,"",IF(F214&lt;DATE(2024,3,1),IF(M214="Paid by tenant to landlord/third party (RUBS)", '5 - Utilities Total'!$D$30*'6 - Per Unit Calculation'!D214,"N/A based on utility billing method"),"N/A move-in date after 3/1/2024"))</f>
        <v/>
      </c>
      <c r="O214" s="182" t="str">
        <f>IF(LEN(F214)=0,"",IF(F214&lt;DATE(2024,3,1),IF(M214="Paid by tenant to landlord/third party (RUBS)",INDEX('Calculation Chart - SCC'!$H$3:$H$23, MATCH(E214,'Calculation Chart - SCC'!$G$3:$G$23, 0)),"N/A based on utility billing method"),"N/A move-in date after 3/1/2024"))</f>
        <v/>
      </c>
      <c r="Q214" s="184" t="str">
        <f t="shared" si="6"/>
        <v/>
      </c>
      <c r="R214" s="97" t="str">
        <f t="shared" si="7"/>
        <v/>
      </c>
    </row>
    <row r="215" spans="1:18" ht="15.75" x14ac:dyDescent="0.25">
      <c r="A215" s="159" t="str">
        <f>IF('2 - Unit Info'!A215&lt;&gt;"",'2 - Unit Info'!A215,"")</f>
        <v/>
      </c>
      <c r="B215" s="160" t="str">
        <f>IF('2 - Unit Info'!E215&lt;&gt;"",'2 - Unit Info'!E215,"")</f>
        <v/>
      </c>
      <c r="C215" s="160" t="str">
        <f>IF('2 - Unit Info'!K215&lt;&gt;"",'2 - Unit Info'!K215,"")</f>
        <v/>
      </c>
      <c r="D215" s="160" t="str">
        <f>IF('2 - Unit Info'!H215&lt;&gt;"",'2 - Unit Info'!H215,"")</f>
        <v/>
      </c>
      <c r="E215" s="161" t="str">
        <f>IF('2 - Unit Info'!J215&lt;&gt;"",'2 - Unit Info'!J215,"")</f>
        <v/>
      </c>
      <c r="F215" s="162" t="str">
        <f>IF('2 - Unit Info'!L215 &lt;&gt;"", '2 - Unit Info'!L215, "")</f>
        <v/>
      </c>
      <c r="G215" s="163" t="str">
        <f>IF('2 - Unit Info'!S215 &lt;&gt;"", '2 - Unit Info'!S215, "")</f>
        <v/>
      </c>
      <c r="H215" s="164" t="str">
        <f>IF(LEN(F215)=0,"",IF(F215&lt;DATE(2024,3,1),IF(G215="Paid by tenant to landlord/third party (RUBS)", '5 - Utilities Total'!$D$20*'6 - Per Unit Calculation'!D215,"N/A based on utility billing method"),"N/A move-in date after 3/1/2024"))</f>
        <v/>
      </c>
      <c r="I215" s="164" t="str">
        <f>IF(LEN(F215)=0,"",IF(F215&lt;DATE(2024,3,1),IF(G215="Paid by tenant to landlord/third party (RUBS)", INDEX('Calculation Chart - SCC'!$B$3:$B$23, MATCH(E215,'Calculation Chart - SCC'!$A$3:$A$23, 0)),"N/A based on utility billing method"),"N/A move-in date after 3/1/2024"))</f>
        <v/>
      </c>
      <c r="J215" s="165" t="str">
        <f>IF('2 - Unit Info'!T215 &lt;&gt;"", '2 - Unit Info'!T215, "")</f>
        <v/>
      </c>
      <c r="K215" s="164" t="str">
        <f>IF(LEN(F215)=0,"",IF(F215&lt;DATE(2024,3,1),IF(J215="Paid by tenant to landlord/third party (RUBS)", '5 - Utilities Total'!$D$25*'6 - Per Unit Calculation'!D215,"N/A based on utility billing method"),"N/A move-in date after 3/1/2024"))</f>
        <v/>
      </c>
      <c r="L215" s="164" t="str">
        <f>IF(LEN(F215)=0,"",IF(F215&lt;DATE(2024,3,1),IF(J215="Paid by tenant to landlord/third party (RUBS)",INDEX('Calculation Chart - SCC'!$E$3:$E$23, MATCH(E215,'Calculation Chart - SCC'!$D$3:$D$23, 0)),"N/A based on utility billing method"),"N/A move-in date after 3/1/2024"))</f>
        <v/>
      </c>
      <c r="M215" s="165" t="str">
        <f>IF('2 - Unit Info'!U215 &lt;&gt;"", '2 - Unit Info'!U215, "")</f>
        <v/>
      </c>
      <c r="N215" s="164" t="str">
        <f>IF(LEN(F215)=0,"",IF(F215&lt;DATE(2024,3,1),IF(M215="Paid by tenant to landlord/third party (RUBS)", '5 - Utilities Total'!$D$30*'6 - Per Unit Calculation'!D215,"N/A based on utility billing method"),"N/A move-in date after 3/1/2024"))</f>
        <v/>
      </c>
      <c r="O215" s="182" t="str">
        <f>IF(LEN(F215)=0,"",IF(F215&lt;DATE(2024,3,1),IF(M215="Paid by tenant to landlord/third party (RUBS)",INDEX('Calculation Chart - SCC'!$H$3:$H$23, MATCH(E215,'Calculation Chart - SCC'!$G$3:$G$23, 0)),"N/A based on utility billing method"),"N/A move-in date after 3/1/2024"))</f>
        <v/>
      </c>
      <c r="Q215" s="184" t="str">
        <f t="shared" si="6"/>
        <v/>
      </c>
      <c r="R215" s="97" t="str">
        <f t="shared" si="7"/>
        <v/>
      </c>
    </row>
    <row r="216" spans="1:18" ht="15.75" x14ac:dyDescent="0.25">
      <c r="A216" s="159" t="str">
        <f>IF('2 - Unit Info'!A216&lt;&gt;"",'2 - Unit Info'!A216,"")</f>
        <v/>
      </c>
      <c r="B216" s="160" t="str">
        <f>IF('2 - Unit Info'!E216&lt;&gt;"",'2 - Unit Info'!E216,"")</f>
        <v/>
      </c>
      <c r="C216" s="160" t="str">
        <f>IF('2 - Unit Info'!K216&lt;&gt;"",'2 - Unit Info'!K216,"")</f>
        <v/>
      </c>
      <c r="D216" s="160" t="str">
        <f>IF('2 - Unit Info'!H216&lt;&gt;"",'2 - Unit Info'!H216,"")</f>
        <v/>
      </c>
      <c r="E216" s="161" t="str">
        <f>IF('2 - Unit Info'!J216&lt;&gt;"",'2 - Unit Info'!J216,"")</f>
        <v/>
      </c>
      <c r="F216" s="162" t="str">
        <f>IF('2 - Unit Info'!L216 &lt;&gt;"", '2 - Unit Info'!L216, "")</f>
        <v/>
      </c>
      <c r="G216" s="163" t="str">
        <f>IF('2 - Unit Info'!S216 &lt;&gt;"", '2 - Unit Info'!S216, "")</f>
        <v/>
      </c>
      <c r="H216" s="164" t="str">
        <f>IF(LEN(F216)=0,"",IF(F216&lt;DATE(2024,3,1),IF(G216="Paid by tenant to landlord/third party (RUBS)", '5 - Utilities Total'!$D$20*'6 - Per Unit Calculation'!D216,"N/A based on utility billing method"),"N/A move-in date after 3/1/2024"))</f>
        <v/>
      </c>
      <c r="I216" s="164" t="str">
        <f>IF(LEN(F216)=0,"",IF(F216&lt;DATE(2024,3,1),IF(G216="Paid by tenant to landlord/third party (RUBS)", INDEX('Calculation Chart - SCC'!$B$3:$B$23, MATCH(E216,'Calculation Chart - SCC'!$A$3:$A$23, 0)),"N/A based on utility billing method"),"N/A move-in date after 3/1/2024"))</f>
        <v/>
      </c>
      <c r="J216" s="165" t="str">
        <f>IF('2 - Unit Info'!T216 &lt;&gt;"", '2 - Unit Info'!T216, "")</f>
        <v/>
      </c>
      <c r="K216" s="164" t="str">
        <f>IF(LEN(F216)=0,"",IF(F216&lt;DATE(2024,3,1),IF(J216="Paid by tenant to landlord/third party (RUBS)", '5 - Utilities Total'!$D$25*'6 - Per Unit Calculation'!D216,"N/A based on utility billing method"),"N/A move-in date after 3/1/2024"))</f>
        <v/>
      </c>
      <c r="L216" s="164" t="str">
        <f>IF(LEN(F216)=0,"",IF(F216&lt;DATE(2024,3,1),IF(J216="Paid by tenant to landlord/third party (RUBS)",INDEX('Calculation Chart - SCC'!$E$3:$E$23, MATCH(E216,'Calculation Chart - SCC'!$D$3:$D$23, 0)),"N/A based on utility billing method"),"N/A move-in date after 3/1/2024"))</f>
        <v/>
      </c>
      <c r="M216" s="165" t="str">
        <f>IF('2 - Unit Info'!U216 &lt;&gt;"", '2 - Unit Info'!U216, "")</f>
        <v/>
      </c>
      <c r="N216" s="164" t="str">
        <f>IF(LEN(F216)=0,"",IF(F216&lt;DATE(2024,3,1),IF(M216="Paid by tenant to landlord/third party (RUBS)", '5 - Utilities Total'!$D$30*'6 - Per Unit Calculation'!D216,"N/A based on utility billing method"),"N/A move-in date after 3/1/2024"))</f>
        <v/>
      </c>
      <c r="O216" s="182" t="str">
        <f>IF(LEN(F216)=0,"",IF(F216&lt;DATE(2024,3,1),IF(M216="Paid by tenant to landlord/third party (RUBS)",INDEX('Calculation Chart - SCC'!$H$3:$H$23, MATCH(E216,'Calculation Chart - SCC'!$G$3:$G$23, 0)),"N/A based on utility billing method"),"N/A move-in date after 3/1/2024"))</f>
        <v/>
      </c>
      <c r="Q216" s="184" t="str">
        <f t="shared" si="6"/>
        <v/>
      </c>
      <c r="R216" s="97" t="str">
        <f t="shared" si="7"/>
        <v/>
      </c>
    </row>
    <row r="217" spans="1:18" ht="15.75" x14ac:dyDescent="0.25">
      <c r="A217" s="159" t="str">
        <f>IF('2 - Unit Info'!A217&lt;&gt;"",'2 - Unit Info'!A217,"")</f>
        <v/>
      </c>
      <c r="B217" s="160" t="str">
        <f>IF('2 - Unit Info'!E217&lt;&gt;"",'2 - Unit Info'!E217,"")</f>
        <v/>
      </c>
      <c r="C217" s="160" t="str">
        <f>IF('2 - Unit Info'!K217&lt;&gt;"",'2 - Unit Info'!K217,"")</f>
        <v/>
      </c>
      <c r="D217" s="160" t="str">
        <f>IF('2 - Unit Info'!H217&lt;&gt;"",'2 - Unit Info'!H217,"")</f>
        <v/>
      </c>
      <c r="E217" s="161" t="str">
        <f>IF('2 - Unit Info'!J217&lt;&gt;"",'2 - Unit Info'!J217,"")</f>
        <v/>
      </c>
      <c r="F217" s="162" t="str">
        <f>IF('2 - Unit Info'!L217 &lt;&gt;"", '2 - Unit Info'!L217, "")</f>
        <v/>
      </c>
      <c r="G217" s="163" t="str">
        <f>IF('2 - Unit Info'!S217 &lt;&gt;"", '2 - Unit Info'!S217, "")</f>
        <v/>
      </c>
      <c r="H217" s="164" t="str">
        <f>IF(LEN(F217)=0,"",IF(F217&lt;DATE(2024,3,1),IF(G217="Paid by tenant to landlord/third party (RUBS)", '5 - Utilities Total'!$D$20*'6 - Per Unit Calculation'!D217,"N/A based on utility billing method"),"N/A move-in date after 3/1/2024"))</f>
        <v/>
      </c>
      <c r="I217" s="164" t="str">
        <f>IF(LEN(F217)=0,"",IF(F217&lt;DATE(2024,3,1),IF(G217="Paid by tenant to landlord/third party (RUBS)", INDEX('Calculation Chart - SCC'!$B$3:$B$23, MATCH(E217,'Calculation Chart - SCC'!$A$3:$A$23, 0)),"N/A based on utility billing method"),"N/A move-in date after 3/1/2024"))</f>
        <v/>
      </c>
      <c r="J217" s="165" t="str">
        <f>IF('2 - Unit Info'!T217 &lt;&gt;"", '2 - Unit Info'!T217, "")</f>
        <v/>
      </c>
      <c r="K217" s="164" t="str">
        <f>IF(LEN(F217)=0,"",IF(F217&lt;DATE(2024,3,1),IF(J217="Paid by tenant to landlord/third party (RUBS)", '5 - Utilities Total'!$D$25*'6 - Per Unit Calculation'!D217,"N/A based on utility billing method"),"N/A move-in date after 3/1/2024"))</f>
        <v/>
      </c>
      <c r="L217" s="164" t="str">
        <f>IF(LEN(F217)=0,"",IF(F217&lt;DATE(2024,3,1),IF(J217="Paid by tenant to landlord/third party (RUBS)",INDEX('Calculation Chart - SCC'!$E$3:$E$23, MATCH(E217,'Calculation Chart - SCC'!$D$3:$D$23, 0)),"N/A based on utility billing method"),"N/A move-in date after 3/1/2024"))</f>
        <v/>
      </c>
      <c r="M217" s="165" t="str">
        <f>IF('2 - Unit Info'!U217 &lt;&gt;"", '2 - Unit Info'!U217, "")</f>
        <v/>
      </c>
      <c r="N217" s="164" t="str">
        <f>IF(LEN(F217)=0,"",IF(F217&lt;DATE(2024,3,1),IF(M217="Paid by tenant to landlord/third party (RUBS)", '5 - Utilities Total'!$D$30*'6 - Per Unit Calculation'!D217,"N/A based on utility billing method"),"N/A move-in date after 3/1/2024"))</f>
        <v/>
      </c>
      <c r="O217" s="182" t="str">
        <f>IF(LEN(F217)=0,"",IF(F217&lt;DATE(2024,3,1),IF(M217="Paid by tenant to landlord/third party (RUBS)",INDEX('Calculation Chart - SCC'!$H$3:$H$23, MATCH(E217,'Calculation Chart - SCC'!$G$3:$G$23, 0)),"N/A based on utility billing method"),"N/A move-in date after 3/1/2024"))</f>
        <v/>
      </c>
      <c r="Q217" s="184" t="str">
        <f t="shared" si="6"/>
        <v/>
      </c>
      <c r="R217" s="97" t="str">
        <f t="shared" si="7"/>
        <v/>
      </c>
    </row>
    <row r="218" spans="1:18" ht="15.75" x14ac:dyDescent="0.25">
      <c r="A218" s="159" t="str">
        <f>IF('2 - Unit Info'!A218&lt;&gt;"",'2 - Unit Info'!A218,"")</f>
        <v/>
      </c>
      <c r="B218" s="160" t="str">
        <f>IF('2 - Unit Info'!E218&lt;&gt;"",'2 - Unit Info'!E218,"")</f>
        <v/>
      </c>
      <c r="C218" s="160" t="str">
        <f>IF('2 - Unit Info'!K218&lt;&gt;"",'2 - Unit Info'!K218,"")</f>
        <v/>
      </c>
      <c r="D218" s="160" t="str">
        <f>IF('2 - Unit Info'!H218&lt;&gt;"",'2 - Unit Info'!H218,"")</f>
        <v/>
      </c>
      <c r="E218" s="161" t="str">
        <f>IF('2 - Unit Info'!J218&lt;&gt;"",'2 - Unit Info'!J218,"")</f>
        <v/>
      </c>
      <c r="F218" s="162" t="str">
        <f>IF('2 - Unit Info'!L218 &lt;&gt;"", '2 - Unit Info'!L218, "")</f>
        <v/>
      </c>
      <c r="G218" s="163" t="str">
        <f>IF('2 - Unit Info'!S218 &lt;&gt;"", '2 - Unit Info'!S218, "")</f>
        <v/>
      </c>
      <c r="H218" s="164" t="str">
        <f>IF(LEN(F218)=0,"",IF(F218&lt;DATE(2024,3,1),IF(G218="Paid by tenant to landlord/third party (RUBS)", '5 - Utilities Total'!$D$20*'6 - Per Unit Calculation'!D218,"N/A based on utility billing method"),"N/A move-in date after 3/1/2024"))</f>
        <v/>
      </c>
      <c r="I218" s="164" t="str">
        <f>IF(LEN(F218)=0,"",IF(F218&lt;DATE(2024,3,1),IF(G218="Paid by tenant to landlord/third party (RUBS)", INDEX('Calculation Chart - SCC'!$B$3:$B$23, MATCH(E218,'Calculation Chart - SCC'!$A$3:$A$23, 0)),"N/A based on utility billing method"),"N/A move-in date after 3/1/2024"))</f>
        <v/>
      </c>
      <c r="J218" s="165" t="str">
        <f>IF('2 - Unit Info'!T218 &lt;&gt;"", '2 - Unit Info'!T218, "")</f>
        <v/>
      </c>
      <c r="K218" s="164" t="str">
        <f>IF(LEN(F218)=0,"",IF(F218&lt;DATE(2024,3,1),IF(J218="Paid by tenant to landlord/third party (RUBS)", '5 - Utilities Total'!$D$25*'6 - Per Unit Calculation'!D218,"N/A based on utility billing method"),"N/A move-in date after 3/1/2024"))</f>
        <v/>
      </c>
      <c r="L218" s="164" t="str">
        <f>IF(LEN(F218)=0,"",IF(F218&lt;DATE(2024,3,1),IF(J218="Paid by tenant to landlord/third party (RUBS)",INDEX('Calculation Chart - SCC'!$E$3:$E$23, MATCH(E218,'Calculation Chart - SCC'!$D$3:$D$23, 0)),"N/A based on utility billing method"),"N/A move-in date after 3/1/2024"))</f>
        <v/>
      </c>
      <c r="M218" s="165" t="str">
        <f>IF('2 - Unit Info'!U218 &lt;&gt;"", '2 - Unit Info'!U218, "")</f>
        <v/>
      </c>
      <c r="N218" s="164" t="str">
        <f>IF(LEN(F218)=0,"",IF(F218&lt;DATE(2024,3,1),IF(M218="Paid by tenant to landlord/third party (RUBS)", '5 - Utilities Total'!$D$30*'6 - Per Unit Calculation'!D218,"N/A based on utility billing method"),"N/A move-in date after 3/1/2024"))</f>
        <v/>
      </c>
      <c r="O218" s="182" t="str">
        <f>IF(LEN(F218)=0,"",IF(F218&lt;DATE(2024,3,1),IF(M218="Paid by tenant to landlord/third party (RUBS)",INDEX('Calculation Chart - SCC'!$H$3:$H$23, MATCH(E218,'Calculation Chart - SCC'!$G$3:$G$23, 0)),"N/A based on utility billing method"),"N/A move-in date after 3/1/2024"))</f>
        <v/>
      </c>
      <c r="Q218" s="184" t="str">
        <f t="shared" si="6"/>
        <v/>
      </c>
      <c r="R218" s="97" t="str">
        <f t="shared" si="7"/>
        <v/>
      </c>
    </row>
    <row r="219" spans="1:18" ht="15.75" x14ac:dyDescent="0.25">
      <c r="A219" s="159" t="str">
        <f>IF('2 - Unit Info'!A219&lt;&gt;"",'2 - Unit Info'!A219,"")</f>
        <v/>
      </c>
      <c r="B219" s="160" t="str">
        <f>IF('2 - Unit Info'!E219&lt;&gt;"",'2 - Unit Info'!E219,"")</f>
        <v/>
      </c>
      <c r="C219" s="160" t="str">
        <f>IF('2 - Unit Info'!K219&lt;&gt;"",'2 - Unit Info'!K219,"")</f>
        <v/>
      </c>
      <c r="D219" s="160" t="str">
        <f>IF('2 - Unit Info'!H219&lt;&gt;"",'2 - Unit Info'!H219,"")</f>
        <v/>
      </c>
      <c r="E219" s="161" t="str">
        <f>IF('2 - Unit Info'!J219&lt;&gt;"",'2 - Unit Info'!J219,"")</f>
        <v/>
      </c>
      <c r="F219" s="162" t="str">
        <f>IF('2 - Unit Info'!L219 &lt;&gt;"", '2 - Unit Info'!L219, "")</f>
        <v/>
      </c>
      <c r="G219" s="163" t="str">
        <f>IF('2 - Unit Info'!S219 &lt;&gt;"", '2 - Unit Info'!S219, "")</f>
        <v/>
      </c>
      <c r="H219" s="164" t="str">
        <f>IF(LEN(F219)=0,"",IF(F219&lt;DATE(2024,3,1),IF(G219="Paid by tenant to landlord/third party (RUBS)", '5 - Utilities Total'!$D$20*'6 - Per Unit Calculation'!D219,"N/A based on utility billing method"),"N/A move-in date after 3/1/2024"))</f>
        <v/>
      </c>
      <c r="I219" s="164" t="str">
        <f>IF(LEN(F219)=0,"",IF(F219&lt;DATE(2024,3,1),IF(G219="Paid by tenant to landlord/third party (RUBS)", INDEX('Calculation Chart - SCC'!$B$3:$B$23, MATCH(E219,'Calculation Chart - SCC'!$A$3:$A$23, 0)),"N/A based on utility billing method"),"N/A move-in date after 3/1/2024"))</f>
        <v/>
      </c>
      <c r="J219" s="165" t="str">
        <f>IF('2 - Unit Info'!T219 &lt;&gt;"", '2 - Unit Info'!T219, "")</f>
        <v/>
      </c>
      <c r="K219" s="164" t="str">
        <f>IF(LEN(F219)=0,"",IF(F219&lt;DATE(2024,3,1),IF(J219="Paid by tenant to landlord/third party (RUBS)", '5 - Utilities Total'!$D$25*'6 - Per Unit Calculation'!D219,"N/A based on utility billing method"),"N/A move-in date after 3/1/2024"))</f>
        <v/>
      </c>
      <c r="L219" s="164" t="str">
        <f>IF(LEN(F219)=0,"",IF(F219&lt;DATE(2024,3,1),IF(J219="Paid by tenant to landlord/third party (RUBS)",INDEX('Calculation Chart - SCC'!$E$3:$E$23, MATCH(E219,'Calculation Chart - SCC'!$D$3:$D$23, 0)),"N/A based on utility billing method"),"N/A move-in date after 3/1/2024"))</f>
        <v/>
      </c>
      <c r="M219" s="165" t="str">
        <f>IF('2 - Unit Info'!U219 &lt;&gt;"", '2 - Unit Info'!U219, "")</f>
        <v/>
      </c>
      <c r="N219" s="164" t="str">
        <f>IF(LEN(F219)=0,"",IF(F219&lt;DATE(2024,3,1),IF(M219="Paid by tenant to landlord/third party (RUBS)", '5 - Utilities Total'!$D$30*'6 - Per Unit Calculation'!D219,"N/A based on utility billing method"),"N/A move-in date after 3/1/2024"))</f>
        <v/>
      </c>
      <c r="O219" s="182" t="str">
        <f>IF(LEN(F219)=0,"",IF(F219&lt;DATE(2024,3,1),IF(M219="Paid by tenant to landlord/third party (RUBS)",INDEX('Calculation Chart - SCC'!$H$3:$H$23, MATCH(E219,'Calculation Chart - SCC'!$G$3:$G$23, 0)),"N/A based on utility billing method"),"N/A move-in date after 3/1/2024"))</f>
        <v/>
      </c>
      <c r="Q219" s="184" t="str">
        <f t="shared" si="6"/>
        <v/>
      </c>
      <c r="R219" s="97" t="str">
        <f t="shared" si="7"/>
        <v/>
      </c>
    </row>
    <row r="220" spans="1:18" ht="15.75" x14ac:dyDescent="0.25">
      <c r="A220" s="159" t="str">
        <f>IF('2 - Unit Info'!A220&lt;&gt;"",'2 - Unit Info'!A220,"")</f>
        <v/>
      </c>
      <c r="B220" s="160" t="str">
        <f>IF('2 - Unit Info'!E220&lt;&gt;"",'2 - Unit Info'!E220,"")</f>
        <v/>
      </c>
      <c r="C220" s="160" t="str">
        <f>IF('2 - Unit Info'!K220&lt;&gt;"",'2 - Unit Info'!K220,"")</f>
        <v/>
      </c>
      <c r="D220" s="160" t="str">
        <f>IF('2 - Unit Info'!H220&lt;&gt;"",'2 - Unit Info'!H220,"")</f>
        <v/>
      </c>
      <c r="E220" s="161" t="str">
        <f>IF('2 - Unit Info'!J220&lt;&gt;"",'2 - Unit Info'!J220,"")</f>
        <v/>
      </c>
      <c r="F220" s="162" t="str">
        <f>IF('2 - Unit Info'!L220 &lt;&gt;"", '2 - Unit Info'!L220, "")</f>
        <v/>
      </c>
      <c r="G220" s="163" t="str">
        <f>IF('2 - Unit Info'!S220 &lt;&gt;"", '2 - Unit Info'!S220, "")</f>
        <v/>
      </c>
      <c r="H220" s="164" t="str">
        <f>IF(LEN(F220)=0,"",IF(F220&lt;DATE(2024,3,1),IF(G220="Paid by tenant to landlord/third party (RUBS)", '5 - Utilities Total'!$D$20*'6 - Per Unit Calculation'!D220,"N/A based on utility billing method"),"N/A move-in date after 3/1/2024"))</f>
        <v/>
      </c>
      <c r="I220" s="164" t="str">
        <f>IF(LEN(F220)=0,"",IF(F220&lt;DATE(2024,3,1),IF(G220="Paid by tenant to landlord/third party (RUBS)", INDEX('Calculation Chart - SCC'!$B$3:$B$23, MATCH(E220,'Calculation Chart - SCC'!$A$3:$A$23, 0)),"N/A based on utility billing method"),"N/A move-in date after 3/1/2024"))</f>
        <v/>
      </c>
      <c r="J220" s="165" t="str">
        <f>IF('2 - Unit Info'!T220 &lt;&gt;"", '2 - Unit Info'!T220, "")</f>
        <v/>
      </c>
      <c r="K220" s="164" t="str">
        <f>IF(LEN(F220)=0,"",IF(F220&lt;DATE(2024,3,1),IF(J220="Paid by tenant to landlord/third party (RUBS)", '5 - Utilities Total'!$D$25*'6 - Per Unit Calculation'!D220,"N/A based on utility billing method"),"N/A move-in date after 3/1/2024"))</f>
        <v/>
      </c>
      <c r="L220" s="164" t="str">
        <f>IF(LEN(F220)=0,"",IF(F220&lt;DATE(2024,3,1),IF(J220="Paid by tenant to landlord/third party (RUBS)",INDEX('Calculation Chart - SCC'!$E$3:$E$23, MATCH(E220,'Calculation Chart - SCC'!$D$3:$D$23, 0)),"N/A based on utility billing method"),"N/A move-in date after 3/1/2024"))</f>
        <v/>
      </c>
      <c r="M220" s="165" t="str">
        <f>IF('2 - Unit Info'!U220 &lt;&gt;"", '2 - Unit Info'!U220, "")</f>
        <v/>
      </c>
      <c r="N220" s="164" t="str">
        <f>IF(LEN(F220)=0,"",IF(F220&lt;DATE(2024,3,1),IF(M220="Paid by tenant to landlord/third party (RUBS)", '5 - Utilities Total'!$D$30*'6 - Per Unit Calculation'!D220,"N/A based on utility billing method"),"N/A move-in date after 3/1/2024"))</f>
        <v/>
      </c>
      <c r="O220" s="182" t="str">
        <f>IF(LEN(F220)=0,"",IF(F220&lt;DATE(2024,3,1),IF(M220="Paid by tenant to landlord/third party (RUBS)",INDEX('Calculation Chart - SCC'!$H$3:$H$23, MATCH(E220,'Calculation Chart - SCC'!$G$3:$G$23, 0)),"N/A based on utility billing method"),"N/A move-in date after 3/1/2024"))</f>
        <v/>
      </c>
      <c r="Q220" s="184" t="str">
        <f t="shared" si="6"/>
        <v/>
      </c>
      <c r="R220" s="97" t="str">
        <f t="shared" si="7"/>
        <v/>
      </c>
    </row>
    <row r="221" spans="1:18" ht="15.75" x14ac:dyDescent="0.25">
      <c r="A221" s="159" t="str">
        <f>IF('2 - Unit Info'!A221&lt;&gt;"",'2 - Unit Info'!A221,"")</f>
        <v/>
      </c>
      <c r="B221" s="160" t="str">
        <f>IF('2 - Unit Info'!E221&lt;&gt;"",'2 - Unit Info'!E221,"")</f>
        <v/>
      </c>
      <c r="C221" s="160" t="str">
        <f>IF('2 - Unit Info'!K221&lt;&gt;"",'2 - Unit Info'!K221,"")</f>
        <v/>
      </c>
      <c r="D221" s="160" t="str">
        <f>IF('2 - Unit Info'!H221&lt;&gt;"",'2 - Unit Info'!H221,"")</f>
        <v/>
      </c>
      <c r="E221" s="161" t="str">
        <f>IF('2 - Unit Info'!J221&lt;&gt;"",'2 - Unit Info'!J221,"")</f>
        <v/>
      </c>
      <c r="F221" s="162" t="str">
        <f>IF('2 - Unit Info'!L221 &lt;&gt;"", '2 - Unit Info'!L221, "")</f>
        <v/>
      </c>
      <c r="G221" s="163" t="str">
        <f>IF('2 - Unit Info'!S221 &lt;&gt;"", '2 - Unit Info'!S221, "")</f>
        <v/>
      </c>
      <c r="H221" s="164" t="str">
        <f>IF(LEN(F221)=0,"",IF(F221&lt;DATE(2024,3,1),IF(G221="Paid by tenant to landlord/third party (RUBS)", '5 - Utilities Total'!$D$20*'6 - Per Unit Calculation'!D221,"N/A based on utility billing method"),"N/A move-in date after 3/1/2024"))</f>
        <v/>
      </c>
      <c r="I221" s="164" t="str">
        <f>IF(LEN(F221)=0,"",IF(F221&lt;DATE(2024,3,1),IF(G221="Paid by tenant to landlord/third party (RUBS)", INDEX('Calculation Chart - SCC'!$B$3:$B$23, MATCH(E221,'Calculation Chart - SCC'!$A$3:$A$23, 0)),"N/A based on utility billing method"),"N/A move-in date after 3/1/2024"))</f>
        <v/>
      </c>
      <c r="J221" s="165" t="str">
        <f>IF('2 - Unit Info'!T221 &lt;&gt;"", '2 - Unit Info'!T221, "")</f>
        <v/>
      </c>
      <c r="K221" s="164" t="str">
        <f>IF(LEN(F221)=0,"",IF(F221&lt;DATE(2024,3,1),IF(J221="Paid by tenant to landlord/third party (RUBS)", '5 - Utilities Total'!$D$25*'6 - Per Unit Calculation'!D221,"N/A based on utility billing method"),"N/A move-in date after 3/1/2024"))</f>
        <v/>
      </c>
      <c r="L221" s="164" t="str">
        <f>IF(LEN(F221)=0,"",IF(F221&lt;DATE(2024,3,1),IF(J221="Paid by tenant to landlord/third party (RUBS)",INDEX('Calculation Chart - SCC'!$E$3:$E$23, MATCH(E221,'Calculation Chart - SCC'!$D$3:$D$23, 0)),"N/A based on utility billing method"),"N/A move-in date after 3/1/2024"))</f>
        <v/>
      </c>
      <c r="M221" s="165" t="str">
        <f>IF('2 - Unit Info'!U221 &lt;&gt;"", '2 - Unit Info'!U221, "")</f>
        <v/>
      </c>
      <c r="N221" s="164" t="str">
        <f>IF(LEN(F221)=0,"",IF(F221&lt;DATE(2024,3,1),IF(M221="Paid by tenant to landlord/third party (RUBS)", '5 - Utilities Total'!$D$30*'6 - Per Unit Calculation'!D221,"N/A based on utility billing method"),"N/A move-in date after 3/1/2024"))</f>
        <v/>
      </c>
      <c r="O221" s="182" t="str">
        <f>IF(LEN(F221)=0,"",IF(F221&lt;DATE(2024,3,1),IF(M221="Paid by tenant to landlord/third party (RUBS)",INDEX('Calculation Chart - SCC'!$H$3:$H$23, MATCH(E221,'Calculation Chart - SCC'!$G$3:$G$23, 0)),"N/A based on utility billing method"),"N/A move-in date after 3/1/2024"))</f>
        <v/>
      </c>
      <c r="Q221" s="184" t="str">
        <f t="shared" si="6"/>
        <v/>
      </c>
      <c r="R221" s="97" t="str">
        <f t="shared" si="7"/>
        <v/>
      </c>
    </row>
    <row r="222" spans="1:18" ht="15.75" x14ac:dyDescent="0.25">
      <c r="A222" s="159" t="str">
        <f>IF('2 - Unit Info'!A222&lt;&gt;"",'2 - Unit Info'!A222,"")</f>
        <v/>
      </c>
      <c r="B222" s="160" t="str">
        <f>IF('2 - Unit Info'!E222&lt;&gt;"",'2 - Unit Info'!E222,"")</f>
        <v/>
      </c>
      <c r="C222" s="160" t="str">
        <f>IF('2 - Unit Info'!K222&lt;&gt;"",'2 - Unit Info'!K222,"")</f>
        <v/>
      </c>
      <c r="D222" s="160" t="str">
        <f>IF('2 - Unit Info'!H222&lt;&gt;"",'2 - Unit Info'!H222,"")</f>
        <v/>
      </c>
      <c r="E222" s="161" t="str">
        <f>IF('2 - Unit Info'!J222&lt;&gt;"",'2 - Unit Info'!J222,"")</f>
        <v/>
      </c>
      <c r="F222" s="162" t="str">
        <f>IF('2 - Unit Info'!L222 &lt;&gt;"", '2 - Unit Info'!L222, "")</f>
        <v/>
      </c>
      <c r="G222" s="163" t="str">
        <f>IF('2 - Unit Info'!S222 &lt;&gt;"", '2 - Unit Info'!S222, "")</f>
        <v/>
      </c>
      <c r="H222" s="164" t="str">
        <f>IF(LEN(F222)=0,"",IF(F222&lt;DATE(2024,3,1),IF(G222="Paid by tenant to landlord/third party (RUBS)", '5 - Utilities Total'!$D$20*'6 - Per Unit Calculation'!D222,"N/A based on utility billing method"),"N/A move-in date after 3/1/2024"))</f>
        <v/>
      </c>
      <c r="I222" s="164" t="str">
        <f>IF(LEN(F222)=0,"",IF(F222&lt;DATE(2024,3,1),IF(G222="Paid by tenant to landlord/third party (RUBS)", INDEX('Calculation Chart - SCC'!$B$3:$B$23, MATCH(E222,'Calculation Chart - SCC'!$A$3:$A$23, 0)),"N/A based on utility billing method"),"N/A move-in date after 3/1/2024"))</f>
        <v/>
      </c>
      <c r="J222" s="165" t="str">
        <f>IF('2 - Unit Info'!T222 &lt;&gt;"", '2 - Unit Info'!T222, "")</f>
        <v/>
      </c>
      <c r="K222" s="164" t="str">
        <f>IF(LEN(F222)=0,"",IF(F222&lt;DATE(2024,3,1),IF(J222="Paid by tenant to landlord/third party (RUBS)", '5 - Utilities Total'!$D$25*'6 - Per Unit Calculation'!D222,"N/A based on utility billing method"),"N/A move-in date after 3/1/2024"))</f>
        <v/>
      </c>
      <c r="L222" s="164" t="str">
        <f>IF(LEN(F222)=0,"",IF(F222&lt;DATE(2024,3,1),IF(J222="Paid by tenant to landlord/third party (RUBS)",INDEX('Calculation Chart - SCC'!$E$3:$E$23, MATCH(E222,'Calculation Chart - SCC'!$D$3:$D$23, 0)),"N/A based on utility billing method"),"N/A move-in date after 3/1/2024"))</f>
        <v/>
      </c>
      <c r="M222" s="165" t="str">
        <f>IF('2 - Unit Info'!U222 &lt;&gt;"", '2 - Unit Info'!U222, "")</f>
        <v/>
      </c>
      <c r="N222" s="164" t="str">
        <f>IF(LEN(F222)=0,"",IF(F222&lt;DATE(2024,3,1),IF(M222="Paid by tenant to landlord/third party (RUBS)", '5 - Utilities Total'!$D$30*'6 - Per Unit Calculation'!D222,"N/A based on utility billing method"),"N/A move-in date after 3/1/2024"))</f>
        <v/>
      </c>
      <c r="O222" s="182" t="str">
        <f>IF(LEN(F222)=0,"",IF(F222&lt;DATE(2024,3,1),IF(M222="Paid by tenant to landlord/third party (RUBS)",INDEX('Calculation Chart - SCC'!$H$3:$H$23, MATCH(E222,'Calculation Chart - SCC'!$G$3:$G$23, 0)),"N/A based on utility billing method"),"N/A move-in date after 3/1/2024"))</f>
        <v/>
      </c>
      <c r="Q222" s="184" t="str">
        <f t="shared" si="6"/>
        <v/>
      </c>
      <c r="R222" s="97" t="str">
        <f t="shared" si="7"/>
        <v/>
      </c>
    </row>
    <row r="223" spans="1:18" ht="15.75" x14ac:dyDescent="0.25">
      <c r="A223" s="159" t="str">
        <f>IF('2 - Unit Info'!A223&lt;&gt;"",'2 - Unit Info'!A223,"")</f>
        <v/>
      </c>
      <c r="B223" s="160" t="str">
        <f>IF('2 - Unit Info'!E223&lt;&gt;"",'2 - Unit Info'!E223,"")</f>
        <v/>
      </c>
      <c r="C223" s="160" t="str">
        <f>IF('2 - Unit Info'!K223&lt;&gt;"",'2 - Unit Info'!K223,"")</f>
        <v/>
      </c>
      <c r="D223" s="160" t="str">
        <f>IF('2 - Unit Info'!H223&lt;&gt;"",'2 - Unit Info'!H223,"")</f>
        <v/>
      </c>
      <c r="E223" s="161" t="str">
        <f>IF('2 - Unit Info'!J223&lt;&gt;"",'2 - Unit Info'!J223,"")</f>
        <v/>
      </c>
      <c r="F223" s="162" t="str">
        <f>IF('2 - Unit Info'!L223 &lt;&gt;"", '2 - Unit Info'!L223, "")</f>
        <v/>
      </c>
      <c r="G223" s="163" t="str">
        <f>IF('2 - Unit Info'!S223 &lt;&gt;"", '2 - Unit Info'!S223, "")</f>
        <v/>
      </c>
      <c r="H223" s="164" t="str">
        <f>IF(LEN(F223)=0,"",IF(F223&lt;DATE(2024,3,1),IF(G223="Paid by tenant to landlord/third party (RUBS)", '5 - Utilities Total'!$D$20*'6 - Per Unit Calculation'!D223,"N/A based on utility billing method"),"N/A move-in date after 3/1/2024"))</f>
        <v/>
      </c>
      <c r="I223" s="164" t="str">
        <f>IF(LEN(F223)=0,"",IF(F223&lt;DATE(2024,3,1),IF(G223="Paid by tenant to landlord/third party (RUBS)", INDEX('Calculation Chart - SCC'!$B$3:$B$23, MATCH(E223,'Calculation Chart - SCC'!$A$3:$A$23, 0)),"N/A based on utility billing method"),"N/A move-in date after 3/1/2024"))</f>
        <v/>
      </c>
      <c r="J223" s="165" t="str">
        <f>IF('2 - Unit Info'!T223 &lt;&gt;"", '2 - Unit Info'!T223, "")</f>
        <v/>
      </c>
      <c r="K223" s="164" t="str">
        <f>IF(LEN(F223)=0,"",IF(F223&lt;DATE(2024,3,1),IF(J223="Paid by tenant to landlord/third party (RUBS)", '5 - Utilities Total'!$D$25*'6 - Per Unit Calculation'!D223,"N/A based on utility billing method"),"N/A move-in date after 3/1/2024"))</f>
        <v/>
      </c>
      <c r="L223" s="164" t="str">
        <f>IF(LEN(F223)=0,"",IF(F223&lt;DATE(2024,3,1),IF(J223="Paid by tenant to landlord/third party (RUBS)",INDEX('Calculation Chart - SCC'!$E$3:$E$23, MATCH(E223,'Calculation Chart - SCC'!$D$3:$D$23, 0)),"N/A based on utility billing method"),"N/A move-in date after 3/1/2024"))</f>
        <v/>
      </c>
      <c r="M223" s="165" t="str">
        <f>IF('2 - Unit Info'!U223 &lt;&gt;"", '2 - Unit Info'!U223, "")</f>
        <v/>
      </c>
      <c r="N223" s="164" t="str">
        <f>IF(LEN(F223)=0,"",IF(F223&lt;DATE(2024,3,1),IF(M223="Paid by tenant to landlord/third party (RUBS)", '5 - Utilities Total'!$D$30*'6 - Per Unit Calculation'!D223,"N/A based on utility billing method"),"N/A move-in date after 3/1/2024"))</f>
        <v/>
      </c>
      <c r="O223" s="182" t="str">
        <f>IF(LEN(F223)=0,"",IF(F223&lt;DATE(2024,3,1),IF(M223="Paid by tenant to landlord/third party (RUBS)",INDEX('Calculation Chart - SCC'!$H$3:$H$23, MATCH(E223,'Calculation Chart - SCC'!$G$3:$G$23, 0)),"N/A based on utility billing method"),"N/A move-in date after 3/1/2024"))</f>
        <v/>
      </c>
      <c r="Q223" s="184" t="str">
        <f t="shared" si="6"/>
        <v/>
      </c>
      <c r="R223" s="97" t="str">
        <f t="shared" si="7"/>
        <v/>
      </c>
    </row>
    <row r="224" spans="1:18" ht="15.75" x14ac:dyDescent="0.25">
      <c r="A224" s="159" t="str">
        <f>IF('2 - Unit Info'!A224&lt;&gt;"",'2 - Unit Info'!A224,"")</f>
        <v/>
      </c>
      <c r="B224" s="160" t="str">
        <f>IF('2 - Unit Info'!E224&lt;&gt;"",'2 - Unit Info'!E224,"")</f>
        <v/>
      </c>
      <c r="C224" s="160" t="str">
        <f>IF('2 - Unit Info'!K224&lt;&gt;"",'2 - Unit Info'!K224,"")</f>
        <v/>
      </c>
      <c r="D224" s="160" t="str">
        <f>IF('2 - Unit Info'!H224&lt;&gt;"",'2 - Unit Info'!H224,"")</f>
        <v/>
      </c>
      <c r="E224" s="161" t="str">
        <f>IF('2 - Unit Info'!J224&lt;&gt;"",'2 - Unit Info'!J224,"")</f>
        <v/>
      </c>
      <c r="F224" s="162" t="str">
        <f>IF('2 - Unit Info'!L224 &lt;&gt;"", '2 - Unit Info'!L224, "")</f>
        <v/>
      </c>
      <c r="G224" s="163" t="str">
        <f>IF('2 - Unit Info'!S224 &lt;&gt;"", '2 - Unit Info'!S224, "")</f>
        <v/>
      </c>
      <c r="H224" s="164" t="str">
        <f>IF(LEN(F224)=0,"",IF(F224&lt;DATE(2024,3,1),IF(G224="Paid by tenant to landlord/third party (RUBS)", '5 - Utilities Total'!$D$20*'6 - Per Unit Calculation'!D224,"N/A based on utility billing method"),"N/A move-in date after 3/1/2024"))</f>
        <v/>
      </c>
      <c r="I224" s="164" t="str">
        <f>IF(LEN(F224)=0,"",IF(F224&lt;DATE(2024,3,1),IF(G224="Paid by tenant to landlord/third party (RUBS)", INDEX('Calculation Chart - SCC'!$B$3:$B$23, MATCH(E224,'Calculation Chart - SCC'!$A$3:$A$23, 0)),"N/A based on utility billing method"),"N/A move-in date after 3/1/2024"))</f>
        <v/>
      </c>
      <c r="J224" s="165" t="str">
        <f>IF('2 - Unit Info'!T224 &lt;&gt;"", '2 - Unit Info'!T224, "")</f>
        <v/>
      </c>
      <c r="K224" s="164" t="str">
        <f>IF(LEN(F224)=0,"",IF(F224&lt;DATE(2024,3,1),IF(J224="Paid by tenant to landlord/third party (RUBS)", '5 - Utilities Total'!$D$25*'6 - Per Unit Calculation'!D224,"N/A based on utility billing method"),"N/A move-in date after 3/1/2024"))</f>
        <v/>
      </c>
      <c r="L224" s="164" t="str">
        <f>IF(LEN(F224)=0,"",IF(F224&lt;DATE(2024,3,1),IF(J224="Paid by tenant to landlord/third party (RUBS)",INDEX('Calculation Chart - SCC'!$E$3:$E$23, MATCH(E224,'Calculation Chart - SCC'!$D$3:$D$23, 0)),"N/A based on utility billing method"),"N/A move-in date after 3/1/2024"))</f>
        <v/>
      </c>
      <c r="M224" s="165" t="str">
        <f>IF('2 - Unit Info'!U224 &lt;&gt;"", '2 - Unit Info'!U224, "")</f>
        <v/>
      </c>
      <c r="N224" s="164" t="str">
        <f>IF(LEN(F224)=0,"",IF(F224&lt;DATE(2024,3,1),IF(M224="Paid by tenant to landlord/third party (RUBS)", '5 - Utilities Total'!$D$30*'6 - Per Unit Calculation'!D224,"N/A based on utility billing method"),"N/A move-in date after 3/1/2024"))</f>
        <v/>
      </c>
      <c r="O224" s="182" t="str">
        <f>IF(LEN(F224)=0,"",IF(F224&lt;DATE(2024,3,1),IF(M224="Paid by tenant to landlord/third party (RUBS)",INDEX('Calculation Chart - SCC'!$H$3:$H$23, MATCH(E224,'Calculation Chart - SCC'!$G$3:$G$23, 0)),"N/A based on utility billing method"),"N/A move-in date after 3/1/2024"))</f>
        <v/>
      </c>
      <c r="Q224" s="184" t="str">
        <f t="shared" si="6"/>
        <v/>
      </c>
      <c r="R224" s="97" t="str">
        <f t="shared" si="7"/>
        <v/>
      </c>
    </row>
    <row r="225" spans="1:18" ht="15.75" x14ac:dyDescent="0.25">
      <c r="A225" s="159" t="str">
        <f>IF('2 - Unit Info'!A225&lt;&gt;"",'2 - Unit Info'!A225,"")</f>
        <v/>
      </c>
      <c r="B225" s="160" t="str">
        <f>IF('2 - Unit Info'!E225&lt;&gt;"",'2 - Unit Info'!E225,"")</f>
        <v/>
      </c>
      <c r="C225" s="160" t="str">
        <f>IF('2 - Unit Info'!K225&lt;&gt;"",'2 - Unit Info'!K225,"")</f>
        <v/>
      </c>
      <c r="D225" s="160" t="str">
        <f>IF('2 - Unit Info'!H225&lt;&gt;"",'2 - Unit Info'!H225,"")</f>
        <v/>
      </c>
      <c r="E225" s="161" t="str">
        <f>IF('2 - Unit Info'!J225&lt;&gt;"",'2 - Unit Info'!J225,"")</f>
        <v/>
      </c>
      <c r="F225" s="162" t="str">
        <f>IF('2 - Unit Info'!L225 &lt;&gt;"", '2 - Unit Info'!L225, "")</f>
        <v/>
      </c>
      <c r="G225" s="163" t="str">
        <f>IF('2 - Unit Info'!S225 &lt;&gt;"", '2 - Unit Info'!S225, "")</f>
        <v/>
      </c>
      <c r="H225" s="164" t="str">
        <f>IF(LEN(F225)=0,"",IF(F225&lt;DATE(2024,3,1),IF(G225="Paid by tenant to landlord/third party (RUBS)", '5 - Utilities Total'!$D$20*'6 - Per Unit Calculation'!D225,"N/A based on utility billing method"),"N/A move-in date after 3/1/2024"))</f>
        <v/>
      </c>
      <c r="I225" s="164" t="str">
        <f>IF(LEN(F225)=0,"",IF(F225&lt;DATE(2024,3,1),IF(G225="Paid by tenant to landlord/third party (RUBS)", INDEX('Calculation Chart - SCC'!$B$3:$B$23, MATCH(E225,'Calculation Chart - SCC'!$A$3:$A$23, 0)),"N/A based on utility billing method"),"N/A move-in date after 3/1/2024"))</f>
        <v/>
      </c>
      <c r="J225" s="165" t="str">
        <f>IF('2 - Unit Info'!T225 &lt;&gt;"", '2 - Unit Info'!T225, "")</f>
        <v/>
      </c>
      <c r="K225" s="164" t="str">
        <f>IF(LEN(F225)=0,"",IF(F225&lt;DATE(2024,3,1),IF(J225="Paid by tenant to landlord/third party (RUBS)", '5 - Utilities Total'!$D$25*'6 - Per Unit Calculation'!D225,"N/A based on utility billing method"),"N/A move-in date after 3/1/2024"))</f>
        <v/>
      </c>
      <c r="L225" s="164" t="str">
        <f>IF(LEN(F225)=0,"",IF(F225&lt;DATE(2024,3,1),IF(J225="Paid by tenant to landlord/third party (RUBS)",INDEX('Calculation Chart - SCC'!$E$3:$E$23, MATCH(E225,'Calculation Chart - SCC'!$D$3:$D$23, 0)),"N/A based on utility billing method"),"N/A move-in date after 3/1/2024"))</f>
        <v/>
      </c>
      <c r="M225" s="165" t="str">
        <f>IF('2 - Unit Info'!U225 &lt;&gt;"", '2 - Unit Info'!U225, "")</f>
        <v/>
      </c>
      <c r="N225" s="164" t="str">
        <f>IF(LEN(F225)=0,"",IF(F225&lt;DATE(2024,3,1),IF(M225="Paid by tenant to landlord/third party (RUBS)", '5 - Utilities Total'!$D$30*'6 - Per Unit Calculation'!D225,"N/A based on utility billing method"),"N/A move-in date after 3/1/2024"))</f>
        <v/>
      </c>
      <c r="O225" s="182" t="str">
        <f>IF(LEN(F225)=0,"",IF(F225&lt;DATE(2024,3,1),IF(M225="Paid by tenant to landlord/third party (RUBS)",INDEX('Calculation Chart - SCC'!$H$3:$H$23, MATCH(E225,'Calculation Chart - SCC'!$G$3:$G$23, 0)),"N/A based on utility billing method"),"N/A move-in date after 3/1/2024"))</f>
        <v/>
      </c>
      <c r="Q225" s="184" t="str">
        <f t="shared" si="6"/>
        <v/>
      </c>
      <c r="R225" s="97" t="str">
        <f t="shared" si="7"/>
        <v/>
      </c>
    </row>
    <row r="226" spans="1:18" ht="15.75" x14ac:dyDescent="0.25">
      <c r="A226" s="159" t="str">
        <f>IF('2 - Unit Info'!A226&lt;&gt;"",'2 - Unit Info'!A226,"")</f>
        <v/>
      </c>
      <c r="B226" s="160" t="str">
        <f>IF('2 - Unit Info'!E226&lt;&gt;"",'2 - Unit Info'!E226,"")</f>
        <v/>
      </c>
      <c r="C226" s="160" t="str">
        <f>IF('2 - Unit Info'!K226&lt;&gt;"",'2 - Unit Info'!K226,"")</f>
        <v/>
      </c>
      <c r="D226" s="160" t="str">
        <f>IF('2 - Unit Info'!H226&lt;&gt;"",'2 - Unit Info'!H226,"")</f>
        <v/>
      </c>
      <c r="E226" s="161" t="str">
        <f>IF('2 - Unit Info'!J226&lt;&gt;"",'2 - Unit Info'!J226,"")</f>
        <v/>
      </c>
      <c r="F226" s="162" t="str">
        <f>IF('2 - Unit Info'!L226 &lt;&gt;"", '2 - Unit Info'!L226, "")</f>
        <v/>
      </c>
      <c r="G226" s="163" t="str">
        <f>IF('2 - Unit Info'!S226 &lt;&gt;"", '2 - Unit Info'!S226, "")</f>
        <v/>
      </c>
      <c r="H226" s="164" t="str">
        <f>IF(LEN(F226)=0,"",IF(F226&lt;DATE(2024,3,1),IF(G226="Paid by tenant to landlord/third party (RUBS)", '5 - Utilities Total'!$D$20*'6 - Per Unit Calculation'!D226,"N/A based on utility billing method"),"N/A move-in date after 3/1/2024"))</f>
        <v/>
      </c>
      <c r="I226" s="164" t="str">
        <f>IF(LEN(F226)=0,"",IF(F226&lt;DATE(2024,3,1),IF(G226="Paid by tenant to landlord/third party (RUBS)", INDEX('Calculation Chart - SCC'!$B$3:$B$23, MATCH(E226,'Calculation Chart - SCC'!$A$3:$A$23, 0)),"N/A based on utility billing method"),"N/A move-in date after 3/1/2024"))</f>
        <v/>
      </c>
      <c r="J226" s="165" t="str">
        <f>IF('2 - Unit Info'!T226 &lt;&gt;"", '2 - Unit Info'!T226, "")</f>
        <v/>
      </c>
      <c r="K226" s="164" t="str">
        <f>IF(LEN(F226)=0,"",IF(F226&lt;DATE(2024,3,1),IF(J226="Paid by tenant to landlord/third party (RUBS)", '5 - Utilities Total'!$D$25*'6 - Per Unit Calculation'!D226,"N/A based on utility billing method"),"N/A move-in date after 3/1/2024"))</f>
        <v/>
      </c>
      <c r="L226" s="164" t="str">
        <f>IF(LEN(F226)=0,"",IF(F226&lt;DATE(2024,3,1),IF(J226="Paid by tenant to landlord/third party (RUBS)",INDEX('Calculation Chart - SCC'!$E$3:$E$23, MATCH(E226,'Calculation Chart - SCC'!$D$3:$D$23, 0)),"N/A based on utility billing method"),"N/A move-in date after 3/1/2024"))</f>
        <v/>
      </c>
      <c r="M226" s="165" t="str">
        <f>IF('2 - Unit Info'!U226 &lt;&gt;"", '2 - Unit Info'!U226, "")</f>
        <v/>
      </c>
      <c r="N226" s="164" t="str">
        <f>IF(LEN(F226)=0,"",IF(F226&lt;DATE(2024,3,1),IF(M226="Paid by tenant to landlord/third party (RUBS)", '5 - Utilities Total'!$D$30*'6 - Per Unit Calculation'!D226,"N/A based on utility billing method"),"N/A move-in date after 3/1/2024"))</f>
        <v/>
      </c>
      <c r="O226" s="182" t="str">
        <f>IF(LEN(F226)=0,"",IF(F226&lt;DATE(2024,3,1),IF(M226="Paid by tenant to landlord/third party (RUBS)",INDEX('Calculation Chart - SCC'!$H$3:$H$23, MATCH(E226,'Calculation Chart - SCC'!$G$3:$G$23, 0)),"N/A based on utility billing method"),"N/A move-in date after 3/1/2024"))</f>
        <v/>
      </c>
      <c r="Q226" s="184" t="str">
        <f t="shared" si="6"/>
        <v/>
      </c>
      <c r="R226" s="97" t="str">
        <f t="shared" si="7"/>
        <v/>
      </c>
    </row>
    <row r="227" spans="1:18" ht="15.75" x14ac:dyDescent="0.25">
      <c r="A227" s="159" t="str">
        <f>IF('2 - Unit Info'!A227&lt;&gt;"",'2 - Unit Info'!A227,"")</f>
        <v/>
      </c>
      <c r="B227" s="160" t="str">
        <f>IF('2 - Unit Info'!E227&lt;&gt;"",'2 - Unit Info'!E227,"")</f>
        <v/>
      </c>
      <c r="C227" s="160" t="str">
        <f>IF('2 - Unit Info'!K227&lt;&gt;"",'2 - Unit Info'!K227,"")</f>
        <v/>
      </c>
      <c r="D227" s="160" t="str">
        <f>IF('2 - Unit Info'!H227&lt;&gt;"",'2 - Unit Info'!H227,"")</f>
        <v/>
      </c>
      <c r="E227" s="161" t="str">
        <f>IF('2 - Unit Info'!J227&lt;&gt;"",'2 - Unit Info'!J227,"")</f>
        <v/>
      </c>
      <c r="F227" s="162" t="str">
        <f>IF('2 - Unit Info'!L227 &lt;&gt;"", '2 - Unit Info'!L227, "")</f>
        <v/>
      </c>
      <c r="G227" s="163" t="str">
        <f>IF('2 - Unit Info'!S227 &lt;&gt;"", '2 - Unit Info'!S227, "")</f>
        <v/>
      </c>
      <c r="H227" s="164" t="str">
        <f>IF(LEN(F227)=0,"",IF(F227&lt;DATE(2024,3,1),IF(G227="Paid by tenant to landlord/third party (RUBS)", '5 - Utilities Total'!$D$20*'6 - Per Unit Calculation'!D227,"N/A based on utility billing method"),"N/A move-in date after 3/1/2024"))</f>
        <v/>
      </c>
      <c r="I227" s="164" t="str">
        <f>IF(LEN(F227)=0,"",IF(F227&lt;DATE(2024,3,1),IF(G227="Paid by tenant to landlord/third party (RUBS)", INDEX('Calculation Chart - SCC'!$B$3:$B$23, MATCH(E227,'Calculation Chart - SCC'!$A$3:$A$23, 0)),"N/A based on utility billing method"),"N/A move-in date after 3/1/2024"))</f>
        <v/>
      </c>
      <c r="J227" s="165" t="str">
        <f>IF('2 - Unit Info'!T227 &lt;&gt;"", '2 - Unit Info'!T227, "")</f>
        <v/>
      </c>
      <c r="K227" s="164" t="str">
        <f>IF(LEN(F227)=0,"",IF(F227&lt;DATE(2024,3,1),IF(J227="Paid by tenant to landlord/third party (RUBS)", '5 - Utilities Total'!$D$25*'6 - Per Unit Calculation'!D227,"N/A based on utility billing method"),"N/A move-in date after 3/1/2024"))</f>
        <v/>
      </c>
      <c r="L227" s="164" t="str">
        <f>IF(LEN(F227)=0,"",IF(F227&lt;DATE(2024,3,1),IF(J227="Paid by tenant to landlord/third party (RUBS)",INDEX('Calculation Chart - SCC'!$E$3:$E$23, MATCH(E227,'Calculation Chart - SCC'!$D$3:$D$23, 0)),"N/A based on utility billing method"),"N/A move-in date after 3/1/2024"))</f>
        <v/>
      </c>
      <c r="M227" s="165" t="str">
        <f>IF('2 - Unit Info'!U227 &lt;&gt;"", '2 - Unit Info'!U227, "")</f>
        <v/>
      </c>
      <c r="N227" s="164" t="str">
        <f>IF(LEN(F227)=0,"",IF(F227&lt;DATE(2024,3,1),IF(M227="Paid by tenant to landlord/third party (RUBS)", '5 - Utilities Total'!$D$30*'6 - Per Unit Calculation'!D227,"N/A based on utility billing method"),"N/A move-in date after 3/1/2024"))</f>
        <v/>
      </c>
      <c r="O227" s="182" t="str">
        <f>IF(LEN(F227)=0,"",IF(F227&lt;DATE(2024,3,1),IF(M227="Paid by tenant to landlord/third party (RUBS)",INDEX('Calculation Chart - SCC'!$H$3:$H$23, MATCH(E227,'Calculation Chart - SCC'!$G$3:$G$23, 0)),"N/A based on utility billing method"),"N/A move-in date after 3/1/2024"))</f>
        <v/>
      </c>
      <c r="Q227" s="184" t="str">
        <f t="shared" si="6"/>
        <v/>
      </c>
      <c r="R227" s="97" t="str">
        <f t="shared" si="7"/>
        <v/>
      </c>
    </row>
    <row r="228" spans="1:18" ht="15.75" x14ac:dyDescent="0.25">
      <c r="A228" s="159" t="str">
        <f>IF('2 - Unit Info'!A228&lt;&gt;"",'2 - Unit Info'!A228,"")</f>
        <v/>
      </c>
      <c r="B228" s="160" t="str">
        <f>IF('2 - Unit Info'!E228&lt;&gt;"",'2 - Unit Info'!E228,"")</f>
        <v/>
      </c>
      <c r="C228" s="160" t="str">
        <f>IF('2 - Unit Info'!K228&lt;&gt;"",'2 - Unit Info'!K228,"")</f>
        <v/>
      </c>
      <c r="D228" s="160" t="str">
        <f>IF('2 - Unit Info'!H228&lt;&gt;"",'2 - Unit Info'!H228,"")</f>
        <v/>
      </c>
      <c r="E228" s="161" t="str">
        <f>IF('2 - Unit Info'!J228&lt;&gt;"",'2 - Unit Info'!J228,"")</f>
        <v/>
      </c>
      <c r="F228" s="162" t="str">
        <f>IF('2 - Unit Info'!L228 &lt;&gt;"", '2 - Unit Info'!L228, "")</f>
        <v/>
      </c>
      <c r="G228" s="163" t="str">
        <f>IF('2 - Unit Info'!S228 &lt;&gt;"", '2 - Unit Info'!S228, "")</f>
        <v/>
      </c>
      <c r="H228" s="164" t="str">
        <f>IF(LEN(F228)=0,"",IF(F228&lt;DATE(2024,3,1),IF(G228="Paid by tenant to landlord/third party (RUBS)", '5 - Utilities Total'!$D$20*'6 - Per Unit Calculation'!D228,"N/A based on utility billing method"),"N/A move-in date after 3/1/2024"))</f>
        <v/>
      </c>
      <c r="I228" s="164" t="str">
        <f>IF(LEN(F228)=0,"",IF(F228&lt;DATE(2024,3,1),IF(G228="Paid by tenant to landlord/third party (RUBS)", INDEX('Calculation Chart - SCC'!$B$3:$B$23, MATCH(E228,'Calculation Chart - SCC'!$A$3:$A$23, 0)),"N/A based on utility billing method"),"N/A move-in date after 3/1/2024"))</f>
        <v/>
      </c>
      <c r="J228" s="165" t="str">
        <f>IF('2 - Unit Info'!T228 &lt;&gt;"", '2 - Unit Info'!T228, "")</f>
        <v/>
      </c>
      <c r="K228" s="164" t="str">
        <f>IF(LEN(F228)=0,"",IF(F228&lt;DATE(2024,3,1),IF(J228="Paid by tenant to landlord/third party (RUBS)", '5 - Utilities Total'!$D$25*'6 - Per Unit Calculation'!D228,"N/A based on utility billing method"),"N/A move-in date after 3/1/2024"))</f>
        <v/>
      </c>
      <c r="L228" s="164" t="str">
        <f>IF(LEN(F228)=0,"",IF(F228&lt;DATE(2024,3,1),IF(J228="Paid by tenant to landlord/third party (RUBS)",INDEX('Calculation Chart - SCC'!$E$3:$E$23, MATCH(E228,'Calculation Chart - SCC'!$D$3:$D$23, 0)),"N/A based on utility billing method"),"N/A move-in date after 3/1/2024"))</f>
        <v/>
      </c>
      <c r="M228" s="165" t="str">
        <f>IF('2 - Unit Info'!U228 &lt;&gt;"", '2 - Unit Info'!U228, "")</f>
        <v/>
      </c>
      <c r="N228" s="164" t="str">
        <f>IF(LEN(F228)=0,"",IF(F228&lt;DATE(2024,3,1),IF(M228="Paid by tenant to landlord/third party (RUBS)", '5 - Utilities Total'!$D$30*'6 - Per Unit Calculation'!D228,"N/A based on utility billing method"),"N/A move-in date after 3/1/2024"))</f>
        <v/>
      </c>
      <c r="O228" s="182" t="str">
        <f>IF(LEN(F228)=0,"",IF(F228&lt;DATE(2024,3,1),IF(M228="Paid by tenant to landlord/third party (RUBS)",INDEX('Calculation Chart - SCC'!$H$3:$H$23, MATCH(E228,'Calculation Chart - SCC'!$G$3:$G$23, 0)),"N/A based on utility billing method"),"N/A move-in date after 3/1/2024"))</f>
        <v/>
      </c>
      <c r="Q228" s="184" t="str">
        <f t="shared" si="6"/>
        <v/>
      </c>
      <c r="R228" s="97" t="str">
        <f t="shared" si="7"/>
        <v/>
      </c>
    </row>
    <row r="229" spans="1:18" ht="15.75" x14ac:dyDescent="0.25">
      <c r="A229" s="159" t="str">
        <f>IF('2 - Unit Info'!A229&lt;&gt;"",'2 - Unit Info'!A229,"")</f>
        <v/>
      </c>
      <c r="B229" s="160" t="str">
        <f>IF('2 - Unit Info'!E229&lt;&gt;"",'2 - Unit Info'!E229,"")</f>
        <v/>
      </c>
      <c r="C229" s="160" t="str">
        <f>IF('2 - Unit Info'!K229&lt;&gt;"",'2 - Unit Info'!K229,"")</f>
        <v/>
      </c>
      <c r="D229" s="160" t="str">
        <f>IF('2 - Unit Info'!H229&lt;&gt;"",'2 - Unit Info'!H229,"")</f>
        <v/>
      </c>
      <c r="E229" s="161" t="str">
        <f>IF('2 - Unit Info'!J229&lt;&gt;"",'2 - Unit Info'!J229,"")</f>
        <v/>
      </c>
      <c r="F229" s="162" t="str">
        <f>IF('2 - Unit Info'!L229 &lt;&gt;"", '2 - Unit Info'!L229, "")</f>
        <v/>
      </c>
      <c r="G229" s="163" t="str">
        <f>IF('2 - Unit Info'!S229 &lt;&gt;"", '2 - Unit Info'!S229, "")</f>
        <v/>
      </c>
      <c r="H229" s="164" t="str">
        <f>IF(LEN(F229)=0,"",IF(F229&lt;DATE(2024,3,1),IF(G229="Paid by tenant to landlord/third party (RUBS)", '5 - Utilities Total'!$D$20*'6 - Per Unit Calculation'!D229,"N/A based on utility billing method"),"N/A move-in date after 3/1/2024"))</f>
        <v/>
      </c>
      <c r="I229" s="164" t="str">
        <f>IF(LEN(F229)=0,"",IF(F229&lt;DATE(2024,3,1),IF(G229="Paid by tenant to landlord/third party (RUBS)", INDEX('Calculation Chart - SCC'!$B$3:$B$23, MATCH(E229,'Calculation Chart - SCC'!$A$3:$A$23, 0)),"N/A based on utility billing method"),"N/A move-in date after 3/1/2024"))</f>
        <v/>
      </c>
      <c r="J229" s="165" t="str">
        <f>IF('2 - Unit Info'!T229 &lt;&gt;"", '2 - Unit Info'!T229, "")</f>
        <v/>
      </c>
      <c r="K229" s="164" t="str">
        <f>IF(LEN(F229)=0,"",IF(F229&lt;DATE(2024,3,1),IF(J229="Paid by tenant to landlord/third party (RUBS)", '5 - Utilities Total'!$D$25*'6 - Per Unit Calculation'!D229,"N/A based on utility billing method"),"N/A move-in date after 3/1/2024"))</f>
        <v/>
      </c>
      <c r="L229" s="164" t="str">
        <f>IF(LEN(F229)=0,"",IF(F229&lt;DATE(2024,3,1),IF(J229="Paid by tenant to landlord/third party (RUBS)",INDEX('Calculation Chart - SCC'!$E$3:$E$23, MATCH(E229,'Calculation Chart - SCC'!$D$3:$D$23, 0)),"N/A based on utility billing method"),"N/A move-in date after 3/1/2024"))</f>
        <v/>
      </c>
      <c r="M229" s="165" t="str">
        <f>IF('2 - Unit Info'!U229 &lt;&gt;"", '2 - Unit Info'!U229, "")</f>
        <v/>
      </c>
      <c r="N229" s="164" t="str">
        <f>IF(LEN(F229)=0,"",IF(F229&lt;DATE(2024,3,1),IF(M229="Paid by tenant to landlord/third party (RUBS)", '5 - Utilities Total'!$D$30*'6 - Per Unit Calculation'!D229,"N/A based on utility billing method"),"N/A move-in date after 3/1/2024"))</f>
        <v/>
      </c>
      <c r="O229" s="182" t="str">
        <f>IF(LEN(F229)=0,"",IF(F229&lt;DATE(2024,3,1),IF(M229="Paid by tenant to landlord/third party (RUBS)",INDEX('Calculation Chart - SCC'!$H$3:$H$23, MATCH(E229,'Calculation Chart - SCC'!$G$3:$G$23, 0)),"N/A based on utility billing method"),"N/A move-in date after 3/1/2024"))</f>
        <v/>
      </c>
      <c r="Q229" s="184" t="str">
        <f t="shared" si="6"/>
        <v/>
      </c>
      <c r="R229" s="97" t="str">
        <f t="shared" si="7"/>
        <v/>
      </c>
    </row>
    <row r="230" spans="1:18" ht="15.75" x14ac:dyDescent="0.25">
      <c r="A230" s="159" t="str">
        <f>IF('2 - Unit Info'!A230&lt;&gt;"",'2 - Unit Info'!A230,"")</f>
        <v/>
      </c>
      <c r="B230" s="160" t="str">
        <f>IF('2 - Unit Info'!E230&lt;&gt;"",'2 - Unit Info'!E230,"")</f>
        <v/>
      </c>
      <c r="C230" s="160" t="str">
        <f>IF('2 - Unit Info'!K230&lt;&gt;"",'2 - Unit Info'!K230,"")</f>
        <v/>
      </c>
      <c r="D230" s="160" t="str">
        <f>IF('2 - Unit Info'!H230&lt;&gt;"",'2 - Unit Info'!H230,"")</f>
        <v/>
      </c>
      <c r="E230" s="161" t="str">
        <f>IF('2 - Unit Info'!J230&lt;&gt;"",'2 - Unit Info'!J230,"")</f>
        <v/>
      </c>
      <c r="F230" s="162" t="str">
        <f>IF('2 - Unit Info'!L230 &lt;&gt;"", '2 - Unit Info'!L230, "")</f>
        <v/>
      </c>
      <c r="G230" s="163" t="str">
        <f>IF('2 - Unit Info'!S230 &lt;&gt;"", '2 - Unit Info'!S230, "")</f>
        <v/>
      </c>
      <c r="H230" s="164" t="str">
        <f>IF(LEN(F230)=0,"",IF(F230&lt;DATE(2024,3,1),IF(G230="Paid by tenant to landlord/third party (RUBS)", '5 - Utilities Total'!$D$20*'6 - Per Unit Calculation'!D230,"N/A based on utility billing method"),"N/A move-in date after 3/1/2024"))</f>
        <v/>
      </c>
      <c r="I230" s="164" t="str">
        <f>IF(LEN(F230)=0,"",IF(F230&lt;DATE(2024,3,1),IF(G230="Paid by tenant to landlord/third party (RUBS)", INDEX('Calculation Chart - SCC'!$B$3:$B$23, MATCH(E230,'Calculation Chart - SCC'!$A$3:$A$23, 0)),"N/A based on utility billing method"),"N/A move-in date after 3/1/2024"))</f>
        <v/>
      </c>
      <c r="J230" s="165" t="str">
        <f>IF('2 - Unit Info'!T230 &lt;&gt;"", '2 - Unit Info'!T230, "")</f>
        <v/>
      </c>
      <c r="K230" s="164" t="str">
        <f>IF(LEN(F230)=0,"",IF(F230&lt;DATE(2024,3,1),IF(J230="Paid by tenant to landlord/third party (RUBS)", '5 - Utilities Total'!$D$25*'6 - Per Unit Calculation'!D230,"N/A based on utility billing method"),"N/A move-in date after 3/1/2024"))</f>
        <v/>
      </c>
      <c r="L230" s="164" t="str">
        <f>IF(LEN(F230)=0,"",IF(F230&lt;DATE(2024,3,1),IF(J230="Paid by tenant to landlord/third party (RUBS)",INDEX('Calculation Chart - SCC'!$E$3:$E$23, MATCH(E230,'Calculation Chart - SCC'!$D$3:$D$23, 0)),"N/A based on utility billing method"),"N/A move-in date after 3/1/2024"))</f>
        <v/>
      </c>
      <c r="M230" s="165" t="str">
        <f>IF('2 - Unit Info'!U230 &lt;&gt;"", '2 - Unit Info'!U230, "")</f>
        <v/>
      </c>
      <c r="N230" s="164" t="str">
        <f>IF(LEN(F230)=0,"",IF(F230&lt;DATE(2024,3,1),IF(M230="Paid by tenant to landlord/third party (RUBS)", '5 - Utilities Total'!$D$30*'6 - Per Unit Calculation'!D230,"N/A based on utility billing method"),"N/A move-in date after 3/1/2024"))</f>
        <v/>
      </c>
      <c r="O230" s="182" t="str">
        <f>IF(LEN(F230)=0,"",IF(F230&lt;DATE(2024,3,1),IF(M230="Paid by tenant to landlord/third party (RUBS)",INDEX('Calculation Chart - SCC'!$H$3:$H$23, MATCH(E230,'Calculation Chart - SCC'!$G$3:$G$23, 0)),"N/A based on utility billing method"),"N/A move-in date after 3/1/2024"))</f>
        <v/>
      </c>
      <c r="Q230" s="184" t="str">
        <f t="shared" si="6"/>
        <v/>
      </c>
      <c r="R230" s="97" t="str">
        <f t="shared" si="7"/>
        <v/>
      </c>
    </row>
    <row r="231" spans="1:18" ht="15.75" x14ac:dyDescent="0.25">
      <c r="A231" s="159" t="str">
        <f>IF('2 - Unit Info'!A231&lt;&gt;"",'2 - Unit Info'!A231,"")</f>
        <v/>
      </c>
      <c r="B231" s="160" t="str">
        <f>IF('2 - Unit Info'!E231&lt;&gt;"",'2 - Unit Info'!E231,"")</f>
        <v/>
      </c>
      <c r="C231" s="160" t="str">
        <f>IF('2 - Unit Info'!K231&lt;&gt;"",'2 - Unit Info'!K231,"")</f>
        <v/>
      </c>
      <c r="D231" s="160" t="str">
        <f>IF('2 - Unit Info'!H231&lt;&gt;"",'2 - Unit Info'!H231,"")</f>
        <v/>
      </c>
      <c r="E231" s="161" t="str">
        <f>IF('2 - Unit Info'!J231&lt;&gt;"",'2 - Unit Info'!J231,"")</f>
        <v/>
      </c>
      <c r="F231" s="162" t="str">
        <f>IF('2 - Unit Info'!L231 &lt;&gt;"", '2 - Unit Info'!L231, "")</f>
        <v/>
      </c>
      <c r="G231" s="163" t="str">
        <f>IF('2 - Unit Info'!S231 &lt;&gt;"", '2 - Unit Info'!S231, "")</f>
        <v/>
      </c>
      <c r="H231" s="164" t="str">
        <f>IF(LEN(F231)=0,"",IF(F231&lt;DATE(2024,3,1),IF(G231="Paid by tenant to landlord/third party (RUBS)", '5 - Utilities Total'!$D$20*'6 - Per Unit Calculation'!D231,"N/A based on utility billing method"),"N/A move-in date after 3/1/2024"))</f>
        <v/>
      </c>
      <c r="I231" s="164" t="str">
        <f>IF(LEN(F231)=0,"",IF(F231&lt;DATE(2024,3,1),IF(G231="Paid by tenant to landlord/third party (RUBS)", INDEX('Calculation Chart - SCC'!$B$3:$B$23, MATCH(E231,'Calculation Chart - SCC'!$A$3:$A$23, 0)),"N/A based on utility billing method"),"N/A move-in date after 3/1/2024"))</f>
        <v/>
      </c>
      <c r="J231" s="165" t="str">
        <f>IF('2 - Unit Info'!T231 &lt;&gt;"", '2 - Unit Info'!T231, "")</f>
        <v/>
      </c>
      <c r="K231" s="164" t="str">
        <f>IF(LEN(F231)=0,"",IF(F231&lt;DATE(2024,3,1),IF(J231="Paid by tenant to landlord/third party (RUBS)", '5 - Utilities Total'!$D$25*'6 - Per Unit Calculation'!D231,"N/A based on utility billing method"),"N/A move-in date after 3/1/2024"))</f>
        <v/>
      </c>
      <c r="L231" s="164" t="str">
        <f>IF(LEN(F231)=0,"",IF(F231&lt;DATE(2024,3,1),IF(J231="Paid by tenant to landlord/third party (RUBS)",INDEX('Calculation Chart - SCC'!$E$3:$E$23, MATCH(E231,'Calculation Chart - SCC'!$D$3:$D$23, 0)),"N/A based on utility billing method"),"N/A move-in date after 3/1/2024"))</f>
        <v/>
      </c>
      <c r="M231" s="165" t="str">
        <f>IF('2 - Unit Info'!U231 &lt;&gt;"", '2 - Unit Info'!U231, "")</f>
        <v/>
      </c>
      <c r="N231" s="164" t="str">
        <f>IF(LEN(F231)=0,"",IF(F231&lt;DATE(2024,3,1),IF(M231="Paid by tenant to landlord/third party (RUBS)", '5 - Utilities Total'!$D$30*'6 - Per Unit Calculation'!D231,"N/A based on utility billing method"),"N/A move-in date after 3/1/2024"))</f>
        <v/>
      </c>
      <c r="O231" s="182" t="str">
        <f>IF(LEN(F231)=0,"",IF(F231&lt;DATE(2024,3,1),IF(M231="Paid by tenant to landlord/third party (RUBS)",INDEX('Calculation Chart - SCC'!$H$3:$H$23, MATCH(E231,'Calculation Chart - SCC'!$G$3:$G$23, 0)),"N/A based on utility billing method"),"N/A move-in date after 3/1/2024"))</f>
        <v/>
      </c>
      <c r="Q231" s="184" t="str">
        <f t="shared" si="6"/>
        <v/>
      </c>
      <c r="R231" s="97" t="str">
        <f t="shared" si="7"/>
        <v/>
      </c>
    </row>
    <row r="232" spans="1:18" ht="15.75" x14ac:dyDescent="0.25">
      <c r="A232" s="159" t="str">
        <f>IF('2 - Unit Info'!A232&lt;&gt;"",'2 - Unit Info'!A232,"")</f>
        <v/>
      </c>
      <c r="B232" s="160" t="str">
        <f>IF('2 - Unit Info'!E232&lt;&gt;"",'2 - Unit Info'!E232,"")</f>
        <v/>
      </c>
      <c r="C232" s="160" t="str">
        <f>IF('2 - Unit Info'!K232&lt;&gt;"",'2 - Unit Info'!K232,"")</f>
        <v/>
      </c>
      <c r="D232" s="160" t="str">
        <f>IF('2 - Unit Info'!H232&lt;&gt;"",'2 - Unit Info'!H232,"")</f>
        <v/>
      </c>
      <c r="E232" s="161" t="str">
        <f>IF('2 - Unit Info'!J232&lt;&gt;"",'2 - Unit Info'!J232,"")</f>
        <v/>
      </c>
      <c r="F232" s="162" t="str">
        <f>IF('2 - Unit Info'!L232 &lt;&gt;"", '2 - Unit Info'!L232, "")</f>
        <v/>
      </c>
      <c r="G232" s="163" t="str">
        <f>IF('2 - Unit Info'!S232 &lt;&gt;"", '2 - Unit Info'!S232, "")</f>
        <v/>
      </c>
      <c r="H232" s="164" t="str">
        <f>IF(LEN(F232)=0,"",IF(F232&lt;DATE(2024,3,1),IF(G232="Paid by tenant to landlord/third party (RUBS)", '5 - Utilities Total'!$D$20*'6 - Per Unit Calculation'!D232,"N/A based on utility billing method"),"N/A move-in date after 3/1/2024"))</f>
        <v/>
      </c>
      <c r="I232" s="164" t="str">
        <f>IF(LEN(F232)=0,"",IF(F232&lt;DATE(2024,3,1),IF(G232="Paid by tenant to landlord/third party (RUBS)", INDEX('Calculation Chart - SCC'!$B$3:$B$23, MATCH(E232,'Calculation Chart - SCC'!$A$3:$A$23, 0)),"N/A based on utility billing method"),"N/A move-in date after 3/1/2024"))</f>
        <v/>
      </c>
      <c r="J232" s="165" t="str">
        <f>IF('2 - Unit Info'!T232 &lt;&gt;"", '2 - Unit Info'!T232, "")</f>
        <v/>
      </c>
      <c r="K232" s="164" t="str">
        <f>IF(LEN(F232)=0,"",IF(F232&lt;DATE(2024,3,1),IF(J232="Paid by tenant to landlord/third party (RUBS)", '5 - Utilities Total'!$D$25*'6 - Per Unit Calculation'!D232,"N/A based on utility billing method"),"N/A move-in date after 3/1/2024"))</f>
        <v/>
      </c>
      <c r="L232" s="164" t="str">
        <f>IF(LEN(F232)=0,"",IF(F232&lt;DATE(2024,3,1),IF(J232="Paid by tenant to landlord/third party (RUBS)",INDEX('Calculation Chart - SCC'!$E$3:$E$23, MATCH(E232,'Calculation Chart - SCC'!$D$3:$D$23, 0)),"N/A based on utility billing method"),"N/A move-in date after 3/1/2024"))</f>
        <v/>
      </c>
      <c r="M232" s="165" t="str">
        <f>IF('2 - Unit Info'!U232 &lt;&gt;"", '2 - Unit Info'!U232, "")</f>
        <v/>
      </c>
      <c r="N232" s="164" t="str">
        <f>IF(LEN(F232)=0,"",IF(F232&lt;DATE(2024,3,1),IF(M232="Paid by tenant to landlord/third party (RUBS)", '5 - Utilities Total'!$D$30*'6 - Per Unit Calculation'!D232,"N/A based on utility billing method"),"N/A move-in date after 3/1/2024"))</f>
        <v/>
      </c>
      <c r="O232" s="182" t="str">
        <f>IF(LEN(F232)=0,"",IF(F232&lt;DATE(2024,3,1),IF(M232="Paid by tenant to landlord/third party (RUBS)",INDEX('Calculation Chart - SCC'!$H$3:$H$23, MATCH(E232,'Calculation Chart - SCC'!$G$3:$G$23, 0)),"N/A based on utility billing method"),"N/A move-in date after 3/1/2024"))</f>
        <v/>
      </c>
      <c r="Q232" s="184" t="str">
        <f t="shared" si="6"/>
        <v/>
      </c>
      <c r="R232" s="97" t="str">
        <f t="shared" si="7"/>
        <v/>
      </c>
    </row>
    <row r="233" spans="1:18" ht="15.75" x14ac:dyDescent="0.25">
      <c r="A233" s="159" t="str">
        <f>IF('2 - Unit Info'!A233&lt;&gt;"",'2 - Unit Info'!A233,"")</f>
        <v/>
      </c>
      <c r="B233" s="160" t="str">
        <f>IF('2 - Unit Info'!E233&lt;&gt;"",'2 - Unit Info'!E233,"")</f>
        <v/>
      </c>
      <c r="C233" s="160" t="str">
        <f>IF('2 - Unit Info'!K233&lt;&gt;"",'2 - Unit Info'!K233,"")</f>
        <v/>
      </c>
      <c r="D233" s="160" t="str">
        <f>IF('2 - Unit Info'!H233&lt;&gt;"",'2 - Unit Info'!H233,"")</f>
        <v/>
      </c>
      <c r="E233" s="161" t="str">
        <f>IF('2 - Unit Info'!J233&lt;&gt;"",'2 - Unit Info'!J233,"")</f>
        <v/>
      </c>
      <c r="F233" s="162" t="str">
        <f>IF('2 - Unit Info'!L233 &lt;&gt;"", '2 - Unit Info'!L233, "")</f>
        <v/>
      </c>
      <c r="G233" s="163" t="str">
        <f>IF('2 - Unit Info'!S233 &lt;&gt;"", '2 - Unit Info'!S233, "")</f>
        <v/>
      </c>
      <c r="H233" s="164" t="str">
        <f>IF(LEN(F233)=0,"",IF(F233&lt;DATE(2024,3,1),IF(G233="Paid by tenant to landlord/third party (RUBS)", '5 - Utilities Total'!$D$20*'6 - Per Unit Calculation'!D233,"N/A based on utility billing method"),"N/A move-in date after 3/1/2024"))</f>
        <v/>
      </c>
      <c r="I233" s="164" t="str">
        <f>IF(LEN(F233)=0,"",IF(F233&lt;DATE(2024,3,1),IF(G233="Paid by tenant to landlord/third party (RUBS)", INDEX('Calculation Chart - SCC'!$B$3:$B$23, MATCH(E233,'Calculation Chart - SCC'!$A$3:$A$23, 0)),"N/A based on utility billing method"),"N/A move-in date after 3/1/2024"))</f>
        <v/>
      </c>
      <c r="J233" s="165" t="str">
        <f>IF('2 - Unit Info'!T233 &lt;&gt;"", '2 - Unit Info'!T233, "")</f>
        <v/>
      </c>
      <c r="K233" s="164" t="str">
        <f>IF(LEN(F233)=0,"",IF(F233&lt;DATE(2024,3,1),IF(J233="Paid by tenant to landlord/third party (RUBS)", '5 - Utilities Total'!$D$25*'6 - Per Unit Calculation'!D233,"N/A based on utility billing method"),"N/A move-in date after 3/1/2024"))</f>
        <v/>
      </c>
      <c r="L233" s="164" t="str">
        <f>IF(LEN(F233)=0,"",IF(F233&lt;DATE(2024,3,1),IF(J233="Paid by tenant to landlord/third party (RUBS)",INDEX('Calculation Chart - SCC'!$E$3:$E$23, MATCH(E233,'Calculation Chart - SCC'!$D$3:$D$23, 0)),"N/A based on utility billing method"),"N/A move-in date after 3/1/2024"))</f>
        <v/>
      </c>
      <c r="M233" s="165" t="str">
        <f>IF('2 - Unit Info'!U233 &lt;&gt;"", '2 - Unit Info'!U233, "")</f>
        <v/>
      </c>
      <c r="N233" s="164" t="str">
        <f>IF(LEN(F233)=0,"",IF(F233&lt;DATE(2024,3,1),IF(M233="Paid by tenant to landlord/third party (RUBS)", '5 - Utilities Total'!$D$30*'6 - Per Unit Calculation'!D233,"N/A based on utility billing method"),"N/A move-in date after 3/1/2024"))</f>
        <v/>
      </c>
      <c r="O233" s="182" t="str">
        <f>IF(LEN(F233)=0,"",IF(F233&lt;DATE(2024,3,1),IF(M233="Paid by tenant to landlord/third party (RUBS)",INDEX('Calculation Chart - SCC'!$H$3:$H$23, MATCH(E233,'Calculation Chart - SCC'!$G$3:$G$23, 0)),"N/A based on utility billing method"),"N/A move-in date after 3/1/2024"))</f>
        <v/>
      </c>
      <c r="Q233" s="184" t="str">
        <f t="shared" si="6"/>
        <v/>
      </c>
      <c r="R233" s="97" t="str">
        <f t="shared" si="7"/>
        <v/>
      </c>
    </row>
    <row r="234" spans="1:18" ht="15.75" x14ac:dyDescent="0.25">
      <c r="A234" s="159" t="str">
        <f>IF('2 - Unit Info'!A234&lt;&gt;"",'2 - Unit Info'!A234,"")</f>
        <v/>
      </c>
      <c r="B234" s="160" t="str">
        <f>IF('2 - Unit Info'!E234&lt;&gt;"",'2 - Unit Info'!E234,"")</f>
        <v/>
      </c>
      <c r="C234" s="160" t="str">
        <f>IF('2 - Unit Info'!K234&lt;&gt;"",'2 - Unit Info'!K234,"")</f>
        <v/>
      </c>
      <c r="D234" s="160" t="str">
        <f>IF('2 - Unit Info'!H234&lt;&gt;"",'2 - Unit Info'!H234,"")</f>
        <v/>
      </c>
      <c r="E234" s="161" t="str">
        <f>IF('2 - Unit Info'!J234&lt;&gt;"",'2 - Unit Info'!J234,"")</f>
        <v/>
      </c>
      <c r="F234" s="162" t="str">
        <f>IF('2 - Unit Info'!L234 &lt;&gt;"", '2 - Unit Info'!L234, "")</f>
        <v/>
      </c>
      <c r="G234" s="163" t="str">
        <f>IF('2 - Unit Info'!S234 &lt;&gt;"", '2 - Unit Info'!S234, "")</f>
        <v/>
      </c>
      <c r="H234" s="164" t="str">
        <f>IF(LEN(F234)=0,"",IF(F234&lt;DATE(2024,3,1),IF(G234="Paid by tenant to landlord/third party (RUBS)", '5 - Utilities Total'!$D$20*'6 - Per Unit Calculation'!D234,"N/A based on utility billing method"),"N/A move-in date after 3/1/2024"))</f>
        <v/>
      </c>
      <c r="I234" s="164" t="str">
        <f>IF(LEN(F234)=0,"",IF(F234&lt;DATE(2024,3,1),IF(G234="Paid by tenant to landlord/third party (RUBS)", INDEX('Calculation Chart - SCC'!$B$3:$B$23, MATCH(E234,'Calculation Chart - SCC'!$A$3:$A$23, 0)),"N/A based on utility billing method"),"N/A move-in date after 3/1/2024"))</f>
        <v/>
      </c>
      <c r="J234" s="165" t="str">
        <f>IF('2 - Unit Info'!T234 &lt;&gt;"", '2 - Unit Info'!T234, "")</f>
        <v/>
      </c>
      <c r="K234" s="164" t="str">
        <f>IF(LEN(F234)=0,"",IF(F234&lt;DATE(2024,3,1),IF(J234="Paid by tenant to landlord/third party (RUBS)", '5 - Utilities Total'!$D$25*'6 - Per Unit Calculation'!D234,"N/A based on utility billing method"),"N/A move-in date after 3/1/2024"))</f>
        <v/>
      </c>
      <c r="L234" s="164" t="str">
        <f>IF(LEN(F234)=0,"",IF(F234&lt;DATE(2024,3,1),IF(J234="Paid by tenant to landlord/third party (RUBS)",INDEX('Calculation Chart - SCC'!$E$3:$E$23, MATCH(E234,'Calculation Chart - SCC'!$D$3:$D$23, 0)),"N/A based on utility billing method"),"N/A move-in date after 3/1/2024"))</f>
        <v/>
      </c>
      <c r="M234" s="165" t="str">
        <f>IF('2 - Unit Info'!U234 &lt;&gt;"", '2 - Unit Info'!U234, "")</f>
        <v/>
      </c>
      <c r="N234" s="164" t="str">
        <f>IF(LEN(F234)=0,"",IF(F234&lt;DATE(2024,3,1),IF(M234="Paid by tenant to landlord/third party (RUBS)", '5 - Utilities Total'!$D$30*'6 - Per Unit Calculation'!D234,"N/A based on utility billing method"),"N/A move-in date after 3/1/2024"))</f>
        <v/>
      </c>
      <c r="O234" s="182" t="str">
        <f>IF(LEN(F234)=0,"",IF(F234&lt;DATE(2024,3,1),IF(M234="Paid by tenant to landlord/third party (RUBS)",INDEX('Calculation Chart - SCC'!$H$3:$H$23, MATCH(E234,'Calculation Chart - SCC'!$G$3:$G$23, 0)),"N/A based on utility billing method"),"N/A move-in date after 3/1/2024"))</f>
        <v/>
      </c>
      <c r="Q234" s="184" t="str">
        <f t="shared" si="6"/>
        <v/>
      </c>
      <c r="R234" s="97" t="str">
        <f t="shared" si="7"/>
        <v/>
      </c>
    </row>
    <row r="235" spans="1:18" ht="15.75" x14ac:dyDescent="0.25">
      <c r="A235" s="159" t="str">
        <f>IF('2 - Unit Info'!A235&lt;&gt;"",'2 - Unit Info'!A235,"")</f>
        <v/>
      </c>
      <c r="B235" s="160" t="str">
        <f>IF('2 - Unit Info'!E235&lt;&gt;"",'2 - Unit Info'!E235,"")</f>
        <v/>
      </c>
      <c r="C235" s="160" t="str">
        <f>IF('2 - Unit Info'!K235&lt;&gt;"",'2 - Unit Info'!K235,"")</f>
        <v/>
      </c>
      <c r="D235" s="160" t="str">
        <f>IF('2 - Unit Info'!H235&lt;&gt;"",'2 - Unit Info'!H235,"")</f>
        <v/>
      </c>
      <c r="E235" s="161" t="str">
        <f>IF('2 - Unit Info'!J235&lt;&gt;"",'2 - Unit Info'!J235,"")</f>
        <v/>
      </c>
      <c r="F235" s="162" t="str">
        <f>IF('2 - Unit Info'!L235 &lt;&gt;"", '2 - Unit Info'!L235, "")</f>
        <v/>
      </c>
      <c r="G235" s="163" t="str">
        <f>IF('2 - Unit Info'!S235 &lt;&gt;"", '2 - Unit Info'!S235, "")</f>
        <v/>
      </c>
      <c r="H235" s="164" t="str">
        <f>IF(LEN(F235)=0,"",IF(F235&lt;DATE(2024,3,1),IF(G235="Paid by tenant to landlord/third party (RUBS)", '5 - Utilities Total'!$D$20*'6 - Per Unit Calculation'!D235,"N/A based on utility billing method"),"N/A move-in date after 3/1/2024"))</f>
        <v/>
      </c>
      <c r="I235" s="164" t="str">
        <f>IF(LEN(F235)=0,"",IF(F235&lt;DATE(2024,3,1),IF(G235="Paid by tenant to landlord/third party (RUBS)", INDEX('Calculation Chart - SCC'!$B$3:$B$23, MATCH(E235,'Calculation Chart - SCC'!$A$3:$A$23, 0)),"N/A based on utility billing method"),"N/A move-in date after 3/1/2024"))</f>
        <v/>
      </c>
      <c r="J235" s="165" t="str">
        <f>IF('2 - Unit Info'!T235 &lt;&gt;"", '2 - Unit Info'!T235, "")</f>
        <v/>
      </c>
      <c r="K235" s="164" t="str">
        <f>IF(LEN(F235)=0,"",IF(F235&lt;DATE(2024,3,1),IF(J235="Paid by tenant to landlord/third party (RUBS)", '5 - Utilities Total'!$D$25*'6 - Per Unit Calculation'!D235,"N/A based on utility billing method"),"N/A move-in date after 3/1/2024"))</f>
        <v/>
      </c>
      <c r="L235" s="164" t="str">
        <f>IF(LEN(F235)=0,"",IF(F235&lt;DATE(2024,3,1),IF(J235="Paid by tenant to landlord/third party (RUBS)",INDEX('Calculation Chart - SCC'!$E$3:$E$23, MATCH(E235,'Calculation Chart - SCC'!$D$3:$D$23, 0)),"N/A based on utility billing method"),"N/A move-in date after 3/1/2024"))</f>
        <v/>
      </c>
      <c r="M235" s="165" t="str">
        <f>IF('2 - Unit Info'!U235 &lt;&gt;"", '2 - Unit Info'!U235, "")</f>
        <v/>
      </c>
      <c r="N235" s="164" t="str">
        <f>IF(LEN(F235)=0,"",IF(F235&lt;DATE(2024,3,1),IF(M235="Paid by tenant to landlord/third party (RUBS)", '5 - Utilities Total'!$D$30*'6 - Per Unit Calculation'!D235,"N/A based on utility billing method"),"N/A move-in date after 3/1/2024"))</f>
        <v/>
      </c>
      <c r="O235" s="182" t="str">
        <f>IF(LEN(F235)=0,"",IF(F235&lt;DATE(2024,3,1),IF(M235="Paid by tenant to landlord/third party (RUBS)",INDEX('Calculation Chart - SCC'!$H$3:$H$23, MATCH(E235,'Calculation Chart - SCC'!$G$3:$G$23, 0)),"N/A based on utility billing method"),"N/A move-in date after 3/1/2024"))</f>
        <v/>
      </c>
      <c r="Q235" s="184" t="str">
        <f t="shared" si="6"/>
        <v/>
      </c>
      <c r="R235" s="97" t="str">
        <f t="shared" si="7"/>
        <v/>
      </c>
    </row>
    <row r="236" spans="1:18" ht="15.75" x14ac:dyDescent="0.25">
      <c r="A236" s="159" t="str">
        <f>IF('2 - Unit Info'!A236&lt;&gt;"",'2 - Unit Info'!A236,"")</f>
        <v/>
      </c>
      <c r="B236" s="160" t="str">
        <f>IF('2 - Unit Info'!E236&lt;&gt;"",'2 - Unit Info'!E236,"")</f>
        <v/>
      </c>
      <c r="C236" s="160" t="str">
        <f>IF('2 - Unit Info'!K236&lt;&gt;"",'2 - Unit Info'!K236,"")</f>
        <v/>
      </c>
      <c r="D236" s="160" t="str">
        <f>IF('2 - Unit Info'!H236&lt;&gt;"",'2 - Unit Info'!H236,"")</f>
        <v/>
      </c>
      <c r="E236" s="161" t="str">
        <f>IF('2 - Unit Info'!J236&lt;&gt;"",'2 - Unit Info'!J236,"")</f>
        <v/>
      </c>
      <c r="F236" s="162" t="str">
        <f>IF('2 - Unit Info'!L236 &lt;&gt;"", '2 - Unit Info'!L236, "")</f>
        <v/>
      </c>
      <c r="G236" s="163" t="str">
        <f>IF('2 - Unit Info'!S236 &lt;&gt;"", '2 - Unit Info'!S236, "")</f>
        <v/>
      </c>
      <c r="H236" s="164" t="str">
        <f>IF(LEN(F236)=0,"",IF(F236&lt;DATE(2024,3,1),IF(G236="Paid by tenant to landlord/third party (RUBS)", '5 - Utilities Total'!$D$20*'6 - Per Unit Calculation'!D236,"N/A based on utility billing method"),"N/A move-in date after 3/1/2024"))</f>
        <v/>
      </c>
      <c r="I236" s="164" t="str">
        <f>IF(LEN(F236)=0,"",IF(F236&lt;DATE(2024,3,1),IF(G236="Paid by tenant to landlord/third party (RUBS)", INDEX('Calculation Chart - SCC'!$B$3:$B$23, MATCH(E236,'Calculation Chart - SCC'!$A$3:$A$23, 0)),"N/A based on utility billing method"),"N/A move-in date after 3/1/2024"))</f>
        <v/>
      </c>
      <c r="J236" s="165" t="str">
        <f>IF('2 - Unit Info'!T236 &lt;&gt;"", '2 - Unit Info'!T236, "")</f>
        <v/>
      </c>
      <c r="K236" s="164" t="str">
        <f>IF(LEN(F236)=0,"",IF(F236&lt;DATE(2024,3,1),IF(J236="Paid by tenant to landlord/third party (RUBS)", '5 - Utilities Total'!$D$25*'6 - Per Unit Calculation'!D236,"N/A based on utility billing method"),"N/A move-in date after 3/1/2024"))</f>
        <v/>
      </c>
      <c r="L236" s="164" t="str">
        <f>IF(LEN(F236)=0,"",IF(F236&lt;DATE(2024,3,1),IF(J236="Paid by tenant to landlord/third party (RUBS)",INDEX('Calculation Chart - SCC'!$E$3:$E$23, MATCH(E236,'Calculation Chart - SCC'!$D$3:$D$23, 0)),"N/A based on utility billing method"),"N/A move-in date after 3/1/2024"))</f>
        <v/>
      </c>
      <c r="M236" s="165" t="str">
        <f>IF('2 - Unit Info'!U236 &lt;&gt;"", '2 - Unit Info'!U236, "")</f>
        <v/>
      </c>
      <c r="N236" s="164" t="str">
        <f>IF(LEN(F236)=0,"",IF(F236&lt;DATE(2024,3,1),IF(M236="Paid by tenant to landlord/third party (RUBS)", '5 - Utilities Total'!$D$30*'6 - Per Unit Calculation'!D236,"N/A based on utility billing method"),"N/A move-in date after 3/1/2024"))</f>
        <v/>
      </c>
      <c r="O236" s="182" t="str">
        <f>IF(LEN(F236)=0,"",IF(F236&lt;DATE(2024,3,1),IF(M236="Paid by tenant to landlord/third party (RUBS)",INDEX('Calculation Chart - SCC'!$H$3:$H$23, MATCH(E236,'Calculation Chart - SCC'!$G$3:$G$23, 0)),"N/A based on utility billing method"),"N/A move-in date after 3/1/2024"))</f>
        <v/>
      </c>
      <c r="Q236" s="184" t="str">
        <f t="shared" si="6"/>
        <v/>
      </c>
      <c r="R236" s="97" t="str">
        <f t="shared" si="7"/>
        <v/>
      </c>
    </row>
    <row r="237" spans="1:18" ht="15.75" x14ac:dyDescent="0.25">
      <c r="A237" s="159" t="str">
        <f>IF('2 - Unit Info'!A237&lt;&gt;"",'2 - Unit Info'!A237,"")</f>
        <v/>
      </c>
      <c r="B237" s="160" t="str">
        <f>IF('2 - Unit Info'!E237&lt;&gt;"",'2 - Unit Info'!E237,"")</f>
        <v/>
      </c>
      <c r="C237" s="160" t="str">
        <f>IF('2 - Unit Info'!K237&lt;&gt;"",'2 - Unit Info'!K237,"")</f>
        <v/>
      </c>
      <c r="D237" s="160" t="str">
        <f>IF('2 - Unit Info'!H237&lt;&gt;"",'2 - Unit Info'!H237,"")</f>
        <v/>
      </c>
      <c r="E237" s="161" t="str">
        <f>IF('2 - Unit Info'!J237&lt;&gt;"",'2 - Unit Info'!J237,"")</f>
        <v/>
      </c>
      <c r="F237" s="162" t="str">
        <f>IF('2 - Unit Info'!L237 &lt;&gt;"", '2 - Unit Info'!L237, "")</f>
        <v/>
      </c>
      <c r="G237" s="163" t="str">
        <f>IF('2 - Unit Info'!S237 &lt;&gt;"", '2 - Unit Info'!S237, "")</f>
        <v/>
      </c>
      <c r="H237" s="164" t="str">
        <f>IF(LEN(F237)=0,"",IF(F237&lt;DATE(2024,3,1),IF(G237="Paid by tenant to landlord/third party (RUBS)", '5 - Utilities Total'!$D$20*'6 - Per Unit Calculation'!D237,"N/A based on utility billing method"),"N/A move-in date after 3/1/2024"))</f>
        <v/>
      </c>
      <c r="I237" s="164" t="str">
        <f>IF(LEN(F237)=0,"",IF(F237&lt;DATE(2024,3,1),IF(G237="Paid by tenant to landlord/third party (RUBS)", INDEX('Calculation Chart - SCC'!$B$3:$B$23, MATCH(E237,'Calculation Chart - SCC'!$A$3:$A$23, 0)),"N/A based on utility billing method"),"N/A move-in date after 3/1/2024"))</f>
        <v/>
      </c>
      <c r="J237" s="165" t="str">
        <f>IF('2 - Unit Info'!T237 &lt;&gt;"", '2 - Unit Info'!T237, "")</f>
        <v/>
      </c>
      <c r="K237" s="164" t="str">
        <f>IF(LEN(F237)=0,"",IF(F237&lt;DATE(2024,3,1),IF(J237="Paid by tenant to landlord/third party (RUBS)", '5 - Utilities Total'!$D$25*'6 - Per Unit Calculation'!D237,"N/A based on utility billing method"),"N/A move-in date after 3/1/2024"))</f>
        <v/>
      </c>
      <c r="L237" s="164" t="str">
        <f>IF(LEN(F237)=0,"",IF(F237&lt;DATE(2024,3,1),IF(J237="Paid by tenant to landlord/third party (RUBS)",INDEX('Calculation Chart - SCC'!$E$3:$E$23, MATCH(E237,'Calculation Chart - SCC'!$D$3:$D$23, 0)),"N/A based on utility billing method"),"N/A move-in date after 3/1/2024"))</f>
        <v/>
      </c>
      <c r="M237" s="165" t="str">
        <f>IF('2 - Unit Info'!U237 &lt;&gt;"", '2 - Unit Info'!U237, "")</f>
        <v/>
      </c>
      <c r="N237" s="164" t="str">
        <f>IF(LEN(F237)=0,"",IF(F237&lt;DATE(2024,3,1),IF(M237="Paid by tenant to landlord/third party (RUBS)", '5 - Utilities Total'!$D$30*'6 - Per Unit Calculation'!D237,"N/A based on utility billing method"),"N/A move-in date after 3/1/2024"))</f>
        <v/>
      </c>
      <c r="O237" s="182" t="str">
        <f>IF(LEN(F237)=0,"",IF(F237&lt;DATE(2024,3,1),IF(M237="Paid by tenant to landlord/third party (RUBS)",INDEX('Calculation Chart - SCC'!$H$3:$H$23, MATCH(E237,'Calculation Chart - SCC'!$G$3:$G$23, 0)),"N/A based on utility billing method"),"N/A move-in date after 3/1/2024"))</f>
        <v/>
      </c>
      <c r="Q237" s="184" t="str">
        <f t="shared" si="6"/>
        <v/>
      </c>
      <c r="R237" s="97" t="str">
        <f t="shared" si="7"/>
        <v/>
      </c>
    </row>
    <row r="238" spans="1:18" ht="15.75" x14ac:dyDescent="0.25">
      <c r="A238" s="159" t="str">
        <f>IF('2 - Unit Info'!A238&lt;&gt;"",'2 - Unit Info'!A238,"")</f>
        <v/>
      </c>
      <c r="B238" s="160" t="str">
        <f>IF('2 - Unit Info'!E238&lt;&gt;"",'2 - Unit Info'!E238,"")</f>
        <v/>
      </c>
      <c r="C238" s="160" t="str">
        <f>IF('2 - Unit Info'!K238&lt;&gt;"",'2 - Unit Info'!K238,"")</f>
        <v/>
      </c>
      <c r="D238" s="160" t="str">
        <f>IF('2 - Unit Info'!H238&lt;&gt;"",'2 - Unit Info'!H238,"")</f>
        <v/>
      </c>
      <c r="E238" s="161" t="str">
        <f>IF('2 - Unit Info'!J238&lt;&gt;"",'2 - Unit Info'!J238,"")</f>
        <v/>
      </c>
      <c r="F238" s="162" t="str">
        <f>IF('2 - Unit Info'!L238 &lt;&gt;"", '2 - Unit Info'!L238, "")</f>
        <v/>
      </c>
      <c r="G238" s="163" t="str">
        <f>IF('2 - Unit Info'!S238 &lt;&gt;"", '2 - Unit Info'!S238, "")</f>
        <v/>
      </c>
      <c r="H238" s="164" t="str">
        <f>IF(LEN(F238)=0,"",IF(F238&lt;DATE(2024,3,1),IF(G238="Paid by tenant to landlord/third party (RUBS)", '5 - Utilities Total'!$D$20*'6 - Per Unit Calculation'!D238,"N/A based on utility billing method"),"N/A move-in date after 3/1/2024"))</f>
        <v/>
      </c>
      <c r="I238" s="164" t="str">
        <f>IF(LEN(F238)=0,"",IF(F238&lt;DATE(2024,3,1),IF(G238="Paid by tenant to landlord/third party (RUBS)", INDEX('Calculation Chart - SCC'!$B$3:$B$23, MATCH(E238,'Calculation Chart - SCC'!$A$3:$A$23, 0)),"N/A based on utility billing method"),"N/A move-in date after 3/1/2024"))</f>
        <v/>
      </c>
      <c r="J238" s="165" t="str">
        <f>IF('2 - Unit Info'!T238 &lt;&gt;"", '2 - Unit Info'!T238, "")</f>
        <v/>
      </c>
      <c r="K238" s="164" t="str">
        <f>IF(LEN(F238)=0,"",IF(F238&lt;DATE(2024,3,1),IF(J238="Paid by tenant to landlord/third party (RUBS)", '5 - Utilities Total'!$D$25*'6 - Per Unit Calculation'!D238,"N/A based on utility billing method"),"N/A move-in date after 3/1/2024"))</f>
        <v/>
      </c>
      <c r="L238" s="164" t="str">
        <f>IF(LEN(F238)=0,"",IF(F238&lt;DATE(2024,3,1),IF(J238="Paid by tenant to landlord/third party (RUBS)",INDEX('Calculation Chart - SCC'!$E$3:$E$23, MATCH(E238,'Calculation Chart - SCC'!$D$3:$D$23, 0)),"N/A based on utility billing method"),"N/A move-in date after 3/1/2024"))</f>
        <v/>
      </c>
      <c r="M238" s="165" t="str">
        <f>IF('2 - Unit Info'!U238 &lt;&gt;"", '2 - Unit Info'!U238, "")</f>
        <v/>
      </c>
      <c r="N238" s="164" t="str">
        <f>IF(LEN(F238)=0,"",IF(F238&lt;DATE(2024,3,1),IF(M238="Paid by tenant to landlord/third party (RUBS)", '5 - Utilities Total'!$D$30*'6 - Per Unit Calculation'!D238,"N/A based on utility billing method"),"N/A move-in date after 3/1/2024"))</f>
        <v/>
      </c>
      <c r="O238" s="182" t="str">
        <f>IF(LEN(F238)=0,"",IF(F238&lt;DATE(2024,3,1),IF(M238="Paid by tenant to landlord/third party (RUBS)",INDEX('Calculation Chart - SCC'!$H$3:$H$23, MATCH(E238,'Calculation Chart - SCC'!$G$3:$G$23, 0)),"N/A based on utility billing method"),"N/A move-in date after 3/1/2024"))</f>
        <v/>
      </c>
      <c r="Q238" s="184" t="str">
        <f t="shared" si="6"/>
        <v/>
      </c>
      <c r="R238" s="97" t="str">
        <f t="shared" si="7"/>
        <v/>
      </c>
    </row>
    <row r="239" spans="1:18" ht="15.75" x14ac:dyDescent="0.25">
      <c r="A239" s="159" t="str">
        <f>IF('2 - Unit Info'!A239&lt;&gt;"",'2 - Unit Info'!A239,"")</f>
        <v/>
      </c>
      <c r="B239" s="160" t="str">
        <f>IF('2 - Unit Info'!E239&lt;&gt;"",'2 - Unit Info'!E239,"")</f>
        <v/>
      </c>
      <c r="C239" s="160" t="str">
        <f>IF('2 - Unit Info'!K239&lt;&gt;"",'2 - Unit Info'!K239,"")</f>
        <v/>
      </c>
      <c r="D239" s="160" t="str">
        <f>IF('2 - Unit Info'!H239&lt;&gt;"",'2 - Unit Info'!H239,"")</f>
        <v/>
      </c>
      <c r="E239" s="161" t="str">
        <f>IF('2 - Unit Info'!J239&lt;&gt;"",'2 - Unit Info'!J239,"")</f>
        <v/>
      </c>
      <c r="F239" s="162" t="str">
        <f>IF('2 - Unit Info'!L239 &lt;&gt;"", '2 - Unit Info'!L239, "")</f>
        <v/>
      </c>
      <c r="G239" s="163" t="str">
        <f>IF('2 - Unit Info'!S239 &lt;&gt;"", '2 - Unit Info'!S239, "")</f>
        <v/>
      </c>
      <c r="H239" s="164" t="str">
        <f>IF(LEN(F239)=0,"",IF(F239&lt;DATE(2024,3,1),IF(G239="Paid by tenant to landlord/third party (RUBS)", '5 - Utilities Total'!$D$20*'6 - Per Unit Calculation'!D239,"N/A based on utility billing method"),"N/A move-in date after 3/1/2024"))</f>
        <v/>
      </c>
      <c r="I239" s="164" t="str">
        <f>IF(LEN(F239)=0,"",IF(F239&lt;DATE(2024,3,1),IF(G239="Paid by tenant to landlord/third party (RUBS)", INDEX('Calculation Chart - SCC'!$B$3:$B$23, MATCH(E239,'Calculation Chart - SCC'!$A$3:$A$23, 0)),"N/A based on utility billing method"),"N/A move-in date after 3/1/2024"))</f>
        <v/>
      </c>
      <c r="J239" s="165" t="str">
        <f>IF('2 - Unit Info'!T239 &lt;&gt;"", '2 - Unit Info'!T239, "")</f>
        <v/>
      </c>
      <c r="K239" s="164" t="str">
        <f>IF(LEN(F239)=0,"",IF(F239&lt;DATE(2024,3,1),IF(J239="Paid by tenant to landlord/third party (RUBS)", '5 - Utilities Total'!$D$25*'6 - Per Unit Calculation'!D239,"N/A based on utility billing method"),"N/A move-in date after 3/1/2024"))</f>
        <v/>
      </c>
      <c r="L239" s="164" t="str">
        <f>IF(LEN(F239)=0,"",IF(F239&lt;DATE(2024,3,1),IF(J239="Paid by tenant to landlord/third party (RUBS)",INDEX('Calculation Chart - SCC'!$E$3:$E$23, MATCH(E239,'Calculation Chart - SCC'!$D$3:$D$23, 0)),"N/A based on utility billing method"),"N/A move-in date after 3/1/2024"))</f>
        <v/>
      </c>
      <c r="M239" s="165" t="str">
        <f>IF('2 - Unit Info'!U239 &lt;&gt;"", '2 - Unit Info'!U239, "")</f>
        <v/>
      </c>
      <c r="N239" s="164" t="str">
        <f>IF(LEN(F239)=0,"",IF(F239&lt;DATE(2024,3,1),IF(M239="Paid by tenant to landlord/third party (RUBS)", '5 - Utilities Total'!$D$30*'6 - Per Unit Calculation'!D239,"N/A based on utility billing method"),"N/A move-in date after 3/1/2024"))</f>
        <v/>
      </c>
      <c r="O239" s="182" t="str">
        <f>IF(LEN(F239)=0,"",IF(F239&lt;DATE(2024,3,1),IF(M239="Paid by tenant to landlord/third party (RUBS)",INDEX('Calculation Chart - SCC'!$H$3:$H$23, MATCH(E239,'Calculation Chart - SCC'!$G$3:$G$23, 0)),"N/A based on utility billing method"),"N/A move-in date after 3/1/2024"))</f>
        <v/>
      </c>
      <c r="Q239" s="184" t="str">
        <f t="shared" si="6"/>
        <v/>
      </c>
      <c r="R239" s="97" t="str">
        <f t="shared" si="7"/>
        <v/>
      </c>
    </row>
    <row r="240" spans="1:18" ht="15.75" x14ac:dyDescent="0.25">
      <c r="A240" s="159" t="str">
        <f>IF('2 - Unit Info'!A240&lt;&gt;"",'2 - Unit Info'!A240,"")</f>
        <v/>
      </c>
      <c r="B240" s="160" t="str">
        <f>IF('2 - Unit Info'!E240&lt;&gt;"",'2 - Unit Info'!E240,"")</f>
        <v/>
      </c>
      <c r="C240" s="160" t="str">
        <f>IF('2 - Unit Info'!K240&lt;&gt;"",'2 - Unit Info'!K240,"")</f>
        <v/>
      </c>
      <c r="D240" s="160" t="str">
        <f>IF('2 - Unit Info'!H240&lt;&gt;"",'2 - Unit Info'!H240,"")</f>
        <v/>
      </c>
      <c r="E240" s="161" t="str">
        <f>IF('2 - Unit Info'!J240&lt;&gt;"",'2 - Unit Info'!J240,"")</f>
        <v/>
      </c>
      <c r="F240" s="162" t="str">
        <f>IF('2 - Unit Info'!L240 &lt;&gt;"", '2 - Unit Info'!L240, "")</f>
        <v/>
      </c>
      <c r="G240" s="163" t="str">
        <f>IF('2 - Unit Info'!S240 &lt;&gt;"", '2 - Unit Info'!S240, "")</f>
        <v/>
      </c>
      <c r="H240" s="164" t="str">
        <f>IF(LEN(F240)=0,"",IF(F240&lt;DATE(2024,3,1),IF(G240="Paid by tenant to landlord/third party (RUBS)", '5 - Utilities Total'!$D$20*'6 - Per Unit Calculation'!D240,"N/A based on utility billing method"),"N/A move-in date after 3/1/2024"))</f>
        <v/>
      </c>
      <c r="I240" s="164" t="str">
        <f>IF(LEN(F240)=0,"",IF(F240&lt;DATE(2024,3,1),IF(G240="Paid by tenant to landlord/third party (RUBS)", INDEX('Calculation Chart - SCC'!$B$3:$B$23, MATCH(E240,'Calculation Chart - SCC'!$A$3:$A$23, 0)),"N/A based on utility billing method"),"N/A move-in date after 3/1/2024"))</f>
        <v/>
      </c>
      <c r="J240" s="165" t="str">
        <f>IF('2 - Unit Info'!T240 &lt;&gt;"", '2 - Unit Info'!T240, "")</f>
        <v/>
      </c>
      <c r="K240" s="164" t="str">
        <f>IF(LEN(F240)=0,"",IF(F240&lt;DATE(2024,3,1),IF(J240="Paid by tenant to landlord/third party (RUBS)", '5 - Utilities Total'!$D$25*'6 - Per Unit Calculation'!D240,"N/A based on utility billing method"),"N/A move-in date after 3/1/2024"))</f>
        <v/>
      </c>
      <c r="L240" s="164" t="str">
        <f>IF(LEN(F240)=0,"",IF(F240&lt;DATE(2024,3,1),IF(J240="Paid by tenant to landlord/third party (RUBS)",INDEX('Calculation Chart - SCC'!$E$3:$E$23, MATCH(E240,'Calculation Chart - SCC'!$D$3:$D$23, 0)),"N/A based on utility billing method"),"N/A move-in date after 3/1/2024"))</f>
        <v/>
      </c>
      <c r="M240" s="165" t="str">
        <f>IF('2 - Unit Info'!U240 &lt;&gt;"", '2 - Unit Info'!U240, "")</f>
        <v/>
      </c>
      <c r="N240" s="164" t="str">
        <f>IF(LEN(F240)=0,"",IF(F240&lt;DATE(2024,3,1),IF(M240="Paid by tenant to landlord/third party (RUBS)", '5 - Utilities Total'!$D$30*'6 - Per Unit Calculation'!D240,"N/A based on utility billing method"),"N/A move-in date after 3/1/2024"))</f>
        <v/>
      </c>
      <c r="O240" s="182" t="str">
        <f>IF(LEN(F240)=0,"",IF(F240&lt;DATE(2024,3,1),IF(M240="Paid by tenant to landlord/third party (RUBS)",INDEX('Calculation Chart - SCC'!$H$3:$H$23, MATCH(E240,'Calculation Chart - SCC'!$G$3:$G$23, 0)),"N/A based on utility billing method"),"N/A move-in date after 3/1/2024"))</f>
        <v/>
      </c>
      <c r="Q240" s="184" t="str">
        <f t="shared" si="6"/>
        <v/>
      </c>
      <c r="R240" s="97" t="str">
        <f t="shared" si="7"/>
        <v/>
      </c>
    </row>
    <row r="241" spans="1:18" ht="15.75" x14ac:dyDescent="0.25">
      <c r="A241" s="159" t="str">
        <f>IF('2 - Unit Info'!A241&lt;&gt;"",'2 - Unit Info'!A241,"")</f>
        <v/>
      </c>
      <c r="B241" s="160" t="str">
        <f>IF('2 - Unit Info'!E241&lt;&gt;"",'2 - Unit Info'!E241,"")</f>
        <v/>
      </c>
      <c r="C241" s="160" t="str">
        <f>IF('2 - Unit Info'!K241&lt;&gt;"",'2 - Unit Info'!K241,"")</f>
        <v/>
      </c>
      <c r="D241" s="160" t="str">
        <f>IF('2 - Unit Info'!H241&lt;&gt;"",'2 - Unit Info'!H241,"")</f>
        <v/>
      </c>
      <c r="E241" s="161" t="str">
        <f>IF('2 - Unit Info'!J241&lt;&gt;"",'2 - Unit Info'!J241,"")</f>
        <v/>
      </c>
      <c r="F241" s="162" t="str">
        <f>IF('2 - Unit Info'!L241 &lt;&gt;"", '2 - Unit Info'!L241, "")</f>
        <v/>
      </c>
      <c r="G241" s="163" t="str">
        <f>IF('2 - Unit Info'!S241 &lt;&gt;"", '2 - Unit Info'!S241, "")</f>
        <v/>
      </c>
      <c r="H241" s="164" t="str">
        <f>IF(LEN(F241)=0,"",IF(F241&lt;DATE(2024,3,1),IF(G241="Paid by tenant to landlord/third party (RUBS)", '5 - Utilities Total'!$D$20*'6 - Per Unit Calculation'!D241,"N/A based on utility billing method"),"N/A move-in date after 3/1/2024"))</f>
        <v/>
      </c>
      <c r="I241" s="164" t="str">
        <f>IF(LEN(F241)=0,"",IF(F241&lt;DATE(2024,3,1),IF(G241="Paid by tenant to landlord/third party (RUBS)", INDEX('Calculation Chart - SCC'!$B$3:$B$23, MATCH(E241,'Calculation Chart - SCC'!$A$3:$A$23, 0)),"N/A based on utility billing method"),"N/A move-in date after 3/1/2024"))</f>
        <v/>
      </c>
      <c r="J241" s="165" t="str">
        <f>IF('2 - Unit Info'!T241 &lt;&gt;"", '2 - Unit Info'!T241, "")</f>
        <v/>
      </c>
      <c r="K241" s="164" t="str">
        <f>IF(LEN(F241)=0,"",IF(F241&lt;DATE(2024,3,1),IF(J241="Paid by tenant to landlord/third party (RUBS)", '5 - Utilities Total'!$D$25*'6 - Per Unit Calculation'!D241,"N/A based on utility billing method"),"N/A move-in date after 3/1/2024"))</f>
        <v/>
      </c>
      <c r="L241" s="164" t="str">
        <f>IF(LEN(F241)=0,"",IF(F241&lt;DATE(2024,3,1),IF(J241="Paid by tenant to landlord/third party (RUBS)",INDEX('Calculation Chart - SCC'!$E$3:$E$23, MATCH(E241,'Calculation Chart - SCC'!$D$3:$D$23, 0)),"N/A based on utility billing method"),"N/A move-in date after 3/1/2024"))</f>
        <v/>
      </c>
      <c r="M241" s="165" t="str">
        <f>IF('2 - Unit Info'!U241 &lt;&gt;"", '2 - Unit Info'!U241, "")</f>
        <v/>
      </c>
      <c r="N241" s="164" t="str">
        <f>IF(LEN(F241)=0,"",IF(F241&lt;DATE(2024,3,1),IF(M241="Paid by tenant to landlord/third party (RUBS)", '5 - Utilities Total'!$D$30*'6 - Per Unit Calculation'!D241,"N/A based on utility billing method"),"N/A move-in date after 3/1/2024"))</f>
        <v/>
      </c>
      <c r="O241" s="182" t="str">
        <f>IF(LEN(F241)=0,"",IF(F241&lt;DATE(2024,3,1),IF(M241="Paid by tenant to landlord/third party (RUBS)",INDEX('Calculation Chart - SCC'!$H$3:$H$23, MATCH(E241,'Calculation Chart - SCC'!$G$3:$G$23, 0)),"N/A based on utility billing method"),"N/A move-in date after 3/1/2024"))</f>
        <v/>
      </c>
      <c r="Q241" s="184" t="str">
        <f t="shared" si="6"/>
        <v/>
      </c>
      <c r="R241" s="97" t="str">
        <f t="shared" si="7"/>
        <v/>
      </c>
    </row>
    <row r="242" spans="1:18" ht="15.75" x14ac:dyDescent="0.25">
      <c r="A242" s="159" t="str">
        <f>IF('2 - Unit Info'!A242&lt;&gt;"",'2 - Unit Info'!A242,"")</f>
        <v/>
      </c>
      <c r="B242" s="160" t="str">
        <f>IF('2 - Unit Info'!E242&lt;&gt;"",'2 - Unit Info'!E242,"")</f>
        <v/>
      </c>
      <c r="C242" s="160" t="str">
        <f>IF('2 - Unit Info'!K242&lt;&gt;"",'2 - Unit Info'!K242,"")</f>
        <v/>
      </c>
      <c r="D242" s="160" t="str">
        <f>IF('2 - Unit Info'!H242&lt;&gt;"",'2 - Unit Info'!H242,"")</f>
        <v/>
      </c>
      <c r="E242" s="161" t="str">
        <f>IF('2 - Unit Info'!J242&lt;&gt;"",'2 - Unit Info'!J242,"")</f>
        <v/>
      </c>
      <c r="F242" s="162" t="str">
        <f>IF('2 - Unit Info'!L242 &lt;&gt;"", '2 - Unit Info'!L242, "")</f>
        <v/>
      </c>
      <c r="G242" s="163" t="str">
        <f>IF('2 - Unit Info'!S242 &lt;&gt;"", '2 - Unit Info'!S242, "")</f>
        <v/>
      </c>
      <c r="H242" s="164" t="str">
        <f>IF(LEN(F242)=0,"",IF(F242&lt;DATE(2024,3,1),IF(G242="Paid by tenant to landlord/third party (RUBS)", '5 - Utilities Total'!$D$20*'6 - Per Unit Calculation'!D242,"N/A based on utility billing method"),"N/A move-in date after 3/1/2024"))</f>
        <v/>
      </c>
      <c r="I242" s="164" t="str">
        <f>IF(LEN(F242)=0,"",IF(F242&lt;DATE(2024,3,1),IF(G242="Paid by tenant to landlord/third party (RUBS)", INDEX('Calculation Chart - SCC'!$B$3:$B$23, MATCH(E242,'Calculation Chart - SCC'!$A$3:$A$23, 0)),"N/A based on utility billing method"),"N/A move-in date after 3/1/2024"))</f>
        <v/>
      </c>
      <c r="J242" s="165" t="str">
        <f>IF('2 - Unit Info'!T242 &lt;&gt;"", '2 - Unit Info'!T242, "")</f>
        <v/>
      </c>
      <c r="K242" s="164" t="str">
        <f>IF(LEN(F242)=0,"",IF(F242&lt;DATE(2024,3,1),IF(J242="Paid by tenant to landlord/third party (RUBS)", '5 - Utilities Total'!$D$25*'6 - Per Unit Calculation'!D242,"N/A based on utility billing method"),"N/A move-in date after 3/1/2024"))</f>
        <v/>
      </c>
      <c r="L242" s="164" t="str">
        <f>IF(LEN(F242)=0,"",IF(F242&lt;DATE(2024,3,1),IF(J242="Paid by tenant to landlord/third party (RUBS)",INDEX('Calculation Chart - SCC'!$E$3:$E$23, MATCH(E242,'Calculation Chart - SCC'!$D$3:$D$23, 0)),"N/A based on utility billing method"),"N/A move-in date after 3/1/2024"))</f>
        <v/>
      </c>
      <c r="M242" s="165" t="str">
        <f>IF('2 - Unit Info'!U242 &lt;&gt;"", '2 - Unit Info'!U242, "")</f>
        <v/>
      </c>
      <c r="N242" s="164" t="str">
        <f>IF(LEN(F242)=0,"",IF(F242&lt;DATE(2024,3,1),IF(M242="Paid by tenant to landlord/third party (RUBS)", '5 - Utilities Total'!$D$30*'6 - Per Unit Calculation'!D242,"N/A based on utility billing method"),"N/A move-in date after 3/1/2024"))</f>
        <v/>
      </c>
      <c r="O242" s="182" t="str">
        <f>IF(LEN(F242)=0,"",IF(F242&lt;DATE(2024,3,1),IF(M242="Paid by tenant to landlord/third party (RUBS)",INDEX('Calculation Chart - SCC'!$H$3:$H$23, MATCH(E242,'Calculation Chart - SCC'!$G$3:$G$23, 0)),"N/A based on utility billing method"),"N/A move-in date after 3/1/2024"))</f>
        <v/>
      </c>
      <c r="Q242" s="184" t="str">
        <f t="shared" si="6"/>
        <v/>
      </c>
      <c r="R242" s="97" t="str">
        <f t="shared" si="7"/>
        <v/>
      </c>
    </row>
    <row r="243" spans="1:18" ht="15.75" x14ac:dyDescent="0.25">
      <c r="A243" s="159" t="str">
        <f>IF('2 - Unit Info'!A243&lt;&gt;"",'2 - Unit Info'!A243,"")</f>
        <v/>
      </c>
      <c r="B243" s="160" t="str">
        <f>IF('2 - Unit Info'!E243&lt;&gt;"",'2 - Unit Info'!E243,"")</f>
        <v/>
      </c>
      <c r="C243" s="160" t="str">
        <f>IF('2 - Unit Info'!K243&lt;&gt;"",'2 - Unit Info'!K243,"")</f>
        <v/>
      </c>
      <c r="D243" s="160" t="str">
        <f>IF('2 - Unit Info'!H243&lt;&gt;"",'2 - Unit Info'!H243,"")</f>
        <v/>
      </c>
      <c r="E243" s="161" t="str">
        <f>IF('2 - Unit Info'!J243&lt;&gt;"",'2 - Unit Info'!J243,"")</f>
        <v/>
      </c>
      <c r="F243" s="162" t="str">
        <f>IF('2 - Unit Info'!L243 &lt;&gt;"", '2 - Unit Info'!L243, "")</f>
        <v/>
      </c>
      <c r="G243" s="163" t="str">
        <f>IF('2 - Unit Info'!S243 &lt;&gt;"", '2 - Unit Info'!S243, "")</f>
        <v/>
      </c>
      <c r="H243" s="164" t="str">
        <f>IF(LEN(F243)=0,"",IF(F243&lt;DATE(2024,3,1),IF(G243="Paid by tenant to landlord/third party (RUBS)", '5 - Utilities Total'!$D$20*'6 - Per Unit Calculation'!D243,"N/A based on utility billing method"),"N/A move-in date after 3/1/2024"))</f>
        <v/>
      </c>
      <c r="I243" s="164" t="str">
        <f>IF(LEN(F243)=0,"",IF(F243&lt;DATE(2024,3,1),IF(G243="Paid by tenant to landlord/third party (RUBS)", INDEX('Calculation Chart - SCC'!$B$3:$B$23, MATCH(E243,'Calculation Chart - SCC'!$A$3:$A$23, 0)),"N/A based on utility billing method"),"N/A move-in date after 3/1/2024"))</f>
        <v/>
      </c>
      <c r="J243" s="165" t="str">
        <f>IF('2 - Unit Info'!T243 &lt;&gt;"", '2 - Unit Info'!T243, "")</f>
        <v/>
      </c>
      <c r="K243" s="164" t="str">
        <f>IF(LEN(F243)=0,"",IF(F243&lt;DATE(2024,3,1),IF(J243="Paid by tenant to landlord/third party (RUBS)", '5 - Utilities Total'!$D$25*'6 - Per Unit Calculation'!D243,"N/A based on utility billing method"),"N/A move-in date after 3/1/2024"))</f>
        <v/>
      </c>
      <c r="L243" s="164" t="str">
        <f>IF(LEN(F243)=0,"",IF(F243&lt;DATE(2024,3,1),IF(J243="Paid by tenant to landlord/third party (RUBS)",INDEX('Calculation Chart - SCC'!$E$3:$E$23, MATCH(E243,'Calculation Chart - SCC'!$D$3:$D$23, 0)),"N/A based on utility billing method"),"N/A move-in date after 3/1/2024"))</f>
        <v/>
      </c>
      <c r="M243" s="165" t="str">
        <f>IF('2 - Unit Info'!U243 &lt;&gt;"", '2 - Unit Info'!U243, "")</f>
        <v/>
      </c>
      <c r="N243" s="164" t="str">
        <f>IF(LEN(F243)=0,"",IF(F243&lt;DATE(2024,3,1),IF(M243="Paid by tenant to landlord/third party (RUBS)", '5 - Utilities Total'!$D$30*'6 - Per Unit Calculation'!D243,"N/A based on utility billing method"),"N/A move-in date after 3/1/2024"))</f>
        <v/>
      </c>
      <c r="O243" s="182" t="str">
        <f>IF(LEN(F243)=0,"",IF(F243&lt;DATE(2024,3,1),IF(M243="Paid by tenant to landlord/third party (RUBS)",INDEX('Calculation Chart - SCC'!$H$3:$H$23, MATCH(E243,'Calculation Chart - SCC'!$G$3:$G$23, 0)),"N/A based on utility billing method"),"N/A move-in date after 3/1/2024"))</f>
        <v/>
      </c>
      <c r="Q243" s="184" t="str">
        <f t="shared" si="6"/>
        <v/>
      </c>
      <c r="R243" s="97" t="str">
        <f t="shared" si="7"/>
        <v/>
      </c>
    </row>
    <row r="244" spans="1:18" ht="15.75" x14ac:dyDescent="0.25">
      <c r="A244" s="159" t="str">
        <f>IF('2 - Unit Info'!A244&lt;&gt;"",'2 - Unit Info'!A244,"")</f>
        <v/>
      </c>
      <c r="B244" s="160" t="str">
        <f>IF('2 - Unit Info'!E244&lt;&gt;"",'2 - Unit Info'!E244,"")</f>
        <v/>
      </c>
      <c r="C244" s="160" t="str">
        <f>IF('2 - Unit Info'!K244&lt;&gt;"",'2 - Unit Info'!K244,"")</f>
        <v/>
      </c>
      <c r="D244" s="160" t="str">
        <f>IF('2 - Unit Info'!H244&lt;&gt;"",'2 - Unit Info'!H244,"")</f>
        <v/>
      </c>
      <c r="E244" s="161" t="str">
        <f>IF('2 - Unit Info'!J244&lt;&gt;"",'2 - Unit Info'!J244,"")</f>
        <v/>
      </c>
      <c r="F244" s="162" t="str">
        <f>IF('2 - Unit Info'!L244 &lt;&gt;"", '2 - Unit Info'!L244, "")</f>
        <v/>
      </c>
      <c r="G244" s="163" t="str">
        <f>IF('2 - Unit Info'!S244 &lt;&gt;"", '2 - Unit Info'!S244, "")</f>
        <v/>
      </c>
      <c r="H244" s="164" t="str">
        <f>IF(LEN(F244)=0,"",IF(F244&lt;DATE(2024,3,1),IF(G244="Paid by tenant to landlord/third party (RUBS)", '5 - Utilities Total'!$D$20*'6 - Per Unit Calculation'!D244,"N/A based on utility billing method"),"N/A move-in date after 3/1/2024"))</f>
        <v/>
      </c>
      <c r="I244" s="164" t="str">
        <f>IF(LEN(F244)=0,"",IF(F244&lt;DATE(2024,3,1),IF(G244="Paid by tenant to landlord/third party (RUBS)", INDEX('Calculation Chart - SCC'!$B$3:$B$23, MATCH(E244,'Calculation Chart - SCC'!$A$3:$A$23, 0)),"N/A based on utility billing method"),"N/A move-in date after 3/1/2024"))</f>
        <v/>
      </c>
      <c r="J244" s="165" t="str">
        <f>IF('2 - Unit Info'!T244 &lt;&gt;"", '2 - Unit Info'!T244, "")</f>
        <v/>
      </c>
      <c r="K244" s="164" t="str">
        <f>IF(LEN(F244)=0,"",IF(F244&lt;DATE(2024,3,1),IF(J244="Paid by tenant to landlord/third party (RUBS)", '5 - Utilities Total'!$D$25*'6 - Per Unit Calculation'!D244,"N/A based on utility billing method"),"N/A move-in date after 3/1/2024"))</f>
        <v/>
      </c>
      <c r="L244" s="164" t="str">
        <f>IF(LEN(F244)=0,"",IF(F244&lt;DATE(2024,3,1),IF(J244="Paid by tenant to landlord/third party (RUBS)",INDEX('Calculation Chart - SCC'!$E$3:$E$23, MATCH(E244,'Calculation Chart - SCC'!$D$3:$D$23, 0)),"N/A based on utility billing method"),"N/A move-in date after 3/1/2024"))</f>
        <v/>
      </c>
      <c r="M244" s="165" t="str">
        <f>IF('2 - Unit Info'!U244 &lt;&gt;"", '2 - Unit Info'!U244, "")</f>
        <v/>
      </c>
      <c r="N244" s="164" t="str">
        <f>IF(LEN(F244)=0,"",IF(F244&lt;DATE(2024,3,1),IF(M244="Paid by tenant to landlord/third party (RUBS)", '5 - Utilities Total'!$D$30*'6 - Per Unit Calculation'!D244,"N/A based on utility billing method"),"N/A move-in date after 3/1/2024"))</f>
        <v/>
      </c>
      <c r="O244" s="182" t="str">
        <f>IF(LEN(F244)=0,"",IF(F244&lt;DATE(2024,3,1),IF(M244="Paid by tenant to landlord/third party (RUBS)",INDEX('Calculation Chart - SCC'!$H$3:$H$23, MATCH(E244,'Calculation Chart - SCC'!$G$3:$G$23, 0)),"N/A based on utility billing method"),"N/A move-in date after 3/1/2024"))</f>
        <v/>
      </c>
      <c r="Q244" s="184" t="str">
        <f t="shared" si="6"/>
        <v/>
      </c>
      <c r="R244" s="97" t="str">
        <f t="shared" si="7"/>
        <v/>
      </c>
    </row>
    <row r="245" spans="1:18" ht="15.75" x14ac:dyDescent="0.25">
      <c r="A245" s="159" t="str">
        <f>IF('2 - Unit Info'!A245&lt;&gt;"",'2 - Unit Info'!A245,"")</f>
        <v/>
      </c>
      <c r="B245" s="160" t="str">
        <f>IF('2 - Unit Info'!E245&lt;&gt;"",'2 - Unit Info'!E245,"")</f>
        <v/>
      </c>
      <c r="C245" s="160" t="str">
        <f>IF('2 - Unit Info'!K245&lt;&gt;"",'2 - Unit Info'!K245,"")</f>
        <v/>
      </c>
      <c r="D245" s="160" t="str">
        <f>IF('2 - Unit Info'!H245&lt;&gt;"",'2 - Unit Info'!H245,"")</f>
        <v/>
      </c>
      <c r="E245" s="161" t="str">
        <f>IF('2 - Unit Info'!J245&lt;&gt;"",'2 - Unit Info'!J245,"")</f>
        <v/>
      </c>
      <c r="F245" s="162" t="str">
        <f>IF('2 - Unit Info'!L245 &lt;&gt;"", '2 - Unit Info'!L245, "")</f>
        <v/>
      </c>
      <c r="G245" s="163" t="str">
        <f>IF('2 - Unit Info'!S245 &lt;&gt;"", '2 - Unit Info'!S245, "")</f>
        <v/>
      </c>
      <c r="H245" s="164" t="str">
        <f>IF(LEN(F245)=0,"",IF(F245&lt;DATE(2024,3,1),IF(G245="Paid by tenant to landlord/third party (RUBS)", '5 - Utilities Total'!$D$20*'6 - Per Unit Calculation'!D245,"N/A based on utility billing method"),"N/A move-in date after 3/1/2024"))</f>
        <v/>
      </c>
      <c r="I245" s="164" t="str">
        <f>IF(LEN(F245)=0,"",IF(F245&lt;DATE(2024,3,1),IF(G245="Paid by tenant to landlord/third party (RUBS)", INDEX('Calculation Chart - SCC'!$B$3:$B$23, MATCH(E245,'Calculation Chart - SCC'!$A$3:$A$23, 0)),"N/A based on utility billing method"),"N/A move-in date after 3/1/2024"))</f>
        <v/>
      </c>
      <c r="J245" s="165" t="str">
        <f>IF('2 - Unit Info'!T245 &lt;&gt;"", '2 - Unit Info'!T245, "")</f>
        <v/>
      </c>
      <c r="K245" s="164" t="str">
        <f>IF(LEN(F245)=0,"",IF(F245&lt;DATE(2024,3,1),IF(J245="Paid by tenant to landlord/third party (RUBS)", '5 - Utilities Total'!$D$25*'6 - Per Unit Calculation'!D245,"N/A based on utility billing method"),"N/A move-in date after 3/1/2024"))</f>
        <v/>
      </c>
      <c r="L245" s="164" t="str">
        <f>IF(LEN(F245)=0,"",IF(F245&lt;DATE(2024,3,1),IF(J245="Paid by tenant to landlord/third party (RUBS)",INDEX('Calculation Chart - SCC'!$E$3:$E$23, MATCH(E245,'Calculation Chart - SCC'!$D$3:$D$23, 0)),"N/A based on utility billing method"),"N/A move-in date after 3/1/2024"))</f>
        <v/>
      </c>
      <c r="M245" s="165" t="str">
        <f>IF('2 - Unit Info'!U245 &lt;&gt;"", '2 - Unit Info'!U245, "")</f>
        <v/>
      </c>
      <c r="N245" s="164" t="str">
        <f>IF(LEN(F245)=0,"",IF(F245&lt;DATE(2024,3,1),IF(M245="Paid by tenant to landlord/third party (RUBS)", '5 - Utilities Total'!$D$30*'6 - Per Unit Calculation'!D245,"N/A based on utility billing method"),"N/A move-in date after 3/1/2024"))</f>
        <v/>
      </c>
      <c r="O245" s="182" t="str">
        <f>IF(LEN(F245)=0,"",IF(F245&lt;DATE(2024,3,1),IF(M245="Paid by tenant to landlord/third party (RUBS)",INDEX('Calculation Chart - SCC'!$H$3:$H$23, MATCH(E245,'Calculation Chart - SCC'!$G$3:$G$23, 0)),"N/A based on utility billing method"),"N/A move-in date after 3/1/2024"))</f>
        <v/>
      </c>
      <c r="Q245" s="184" t="str">
        <f t="shared" si="6"/>
        <v/>
      </c>
      <c r="R245" s="97" t="str">
        <f t="shared" si="7"/>
        <v/>
      </c>
    </row>
    <row r="246" spans="1:18" ht="15.75" x14ac:dyDescent="0.25">
      <c r="A246" s="159" t="str">
        <f>IF('2 - Unit Info'!A246&lt;&gt;"",'2 - Unit Info'!A246,"")</f>
        <v/>
      </c>
      <c r="B246" s="160" t="str">
        <f>IF('2 - Unit Info'!E246&lt;&gt;"",'2 - Unit Info'!E246,"")</f>
        <v/>
      </c>
      <c r="C246" s="160" t="str">
        <f>IF('2 - Unit Info'!K246&lt;&gt;"",'2 - Unit Info'!K246,"")</f>
        <v/>
      </c>
      <c r="D246" s="160" t="str">
        <f>IF('2 - Unit Info'!H246&lt;&gt;"",'2 - Unit Info'!H246,"")</f>
        <v/>
      </c>
      <c r="E246" s="161" t="str">
        <f>IF('2 - Unit Info'!J246&lt;&gt;"",'2 - Unit Info'!J246,"")</f>
        <v/>
      </c>
      <c r="F246" s="162" t="str">
        <f>IF('2 - Unit Info'!L246 &lt;&gt;"", '2 - Unit Info'!L246, "")</f>
        <v/>
      </c>
      <c r="G246" s="163" t="str">
        <f>IF('2 - Unit Info'!S246 &lt;&gt;"", '2 - Unit Info'!S246, "")</f>
        <v/>
      </c>
      <c r="H246" s="164" t="str">
        <f>IF(LEN(F246)=0,"",IF(F246&lt;DATE(2024,3,1),IF(G246="Paid by tenant to landlord/third party (RUBS)", '5 - Utilities Total'!$D$20*'6 - Per Unit Calculation'!D246,"N/A based on utility billing method"),"N/A move-in date after 3/1/2024"))</f>
        <v/>
      </c>
      <c r="I246" s="164" t="str">
        <f>IF(LEN(F246)=0,"",IF(F246&lt;DATE(2024,3,1),IF(G246="Paid by tenant to landlord/third party (RUBS)", INDEX('Calculation Chart - SCC'!$B$3:$B$23, MATCH(E246,'Calculation Chart - SCC'!$A$3:$A$23, 0)),"N/A based on utility billing method"),"N/A move-in date after 3/1/2024"))</f>
        <v/>
      </c>
      <c r="J246" s="165" t="str">
        <f>IF('2 - Unit Info'!T246 &lt;&gt;"", '2 - Unit Info'!T246, "")</f>
        <v/>
      </c>
      <c r="K246" s="164" t="str">
        <f>IF(LEN(F246)=0,"",IF(F246&lt;DATE(2024,3,1),IF(J246="Paid by tenant to landlord/third party (RUBS)", '5 - Utilities Total'!$D$25*'6 - Per Unit Calculation'!D246,"N/A based on utility billing method"),"N/A move-in date after 3/1/2024"))</f>
        <v/>
      </c>
      <c r="L246" s="164" t="str">
        <f>IF(LEN(F246)=0,"",IF(F246&lt;DATE(2024,3,1),IF(J246="Paid by tenant to landlord/third party (RUBS)",INDEX('Calculation Chart - SCC'!$E$3:$E$23, MATCH(E246,'Calculation Chart - SCC'!$D$3:$D$23, 0)),"N/A based on utility billing method"),"N/A move-in date after 3/1/2024"))</f>
        <v/>
      </c>
      <c r="M246" s="165" t="str">
        <f>IF('2 - Unit Info'!U246 &lt;&gt;"", '2 - Unit Info'!U246, "")</f>
        <v/>
      </c>
      <c r="N246" s="164" t="str">
        <f>IF(LEN(F246)=0,"",IF(F246&lt;DATE(2024,3,1),IF(M246="Paid by tenant to landlord/third party (RUBS)", '5 - Utilities Total'!$D$30*'6 - Per Unit Calculation'!D246,"N/A based on utility billing method"),"N/A move-in date after 3/1/2024"))</f>
        <v/>
      </c>
      <c r="O246" s="182" t="str">
        <f>IF(LEN(F246)=0,"",IF(F246&lt;DATE(2024,3,1),IF(M246="Paid by tenant to landlord/third party (RUBS)",INDEX('Calculation Chart - SCC'!$H$3:$H$23, MATCH(E246,'Calculation Chart - SCC'!$G$3:$G$23, 0)),"N/A based on utility billing method"),"N/A move-in date after 3/1/2024"))</f>
        <v/>
      </c>
      <c r="Q246" s="184" t="str">
        <f t="shared" si="6"/>
        <v/>
      </c>
      <c r="R246" s="97" t="str">
        <f t="shared" si="7"/>
        <v/>
      </c>
    </row>
    <row r="247" spans="1:18" ht="15.75" x14ac:dyDescent="0.25">
      <c r="A247" s="159" t="str">
        <f>IF('2 - Unit Info'!A247&lt;&gt;"",'2 - Unit Info'!A247,"")</f>
        <v/>
      </c>
      <c r="B247" s="160" t="str">
        <f>IF('2 - Unit Info'!E247&lt;&gt;"",'2 - Unit Info'!E247,"")</f>
        <v/>
      </c>
      <c r="C247" s="160" t="str">
        <f>IF('2 - Unit Info'!K247&lt;&gt;"",'2 - Unit Info'!K247,"")</f>
        <v/>
      </c>
      <c r="D247" s="160" t="str">
        <f>IF('2 - Unit Info'!H247&lt;&gt;"",'2 - Unit Info'!H247,"")</f>
        <v/>
      </c>
      <c r="E247" s="161" t="str">
        <f>IF('2 - Unit Info'!J247&lt;&gt;"",'2 - Unit Info'!J247,"")</f>
        <v/>
      </c>
      <c r="F247" s="162" t="str">
        <f>IF('2 - Unit Info'!L247 &lt;&gt;"", '2 - Unit Info'!L247, "")</f>
        <v/>
      </c>
      <c r="G247" s="163" t="str">
        <f>IF('2 - Unit Info'!S247 &lt;&gt;"", '2 - Unit Info'!S247, "")</f>
        <v/>
      </c>
      <c r="H247" s="164" t="str">
        <f>IF(LEN(F247)=0,"",IF(F247&lt;DATE(2024,3,1),IF(G247="Paid by tenant to landlord/third party (RUBS)", '5 - Utilities Total'!$D$20*'6 - Per Unit Calculation'!D247,"N/A based on utility billing method"),"N/A move-in date after 3/1/2024"))</f>
        <v/>
      </c>
      <c r="I247" s="164" t="str">
        <f>IF(LEN(F247)=0,"",IF(F247&lt;DATE(2024,3,1),IF(G247="Paid by tenant to landlord/third party (RUBS)", INDEX('Calculation Chart - SCC'!$B$3:$B$23, MATCH(E247,'Calculation Chart - SCC'!$A$3:$A$23, 0)),"N/A based on utility billing method"),"N/A move-in date after 3/1/2024"))</f>
        <v/>
      </c>
      <c r="J247" s="165" t="str">
        <f>IF('2 - Unit Info'!T247 &lt;&gt;"", '2 - Unit Info'!T247, "")</f>
        <v/>
      </c>
      <c r="K247" s="164" t="str">
        <f>IF(LEN(F247)=0,"",IF(F247&lt;DATE(2024,3,1),IF(J247="Paid by tenant to landlord/third party (RUBS)", '5 - Utilities Total'!$D$25*'6 - Per Unit Calculation'!D247,"N/A based on utility billing method"),"N/A move-in date after 3/1/2024"))</f>
        <v/>
      </c>
      <c r="L247" s="164" t="str">
        <f>IF(LEN(F247)=0,"",IF(F247&lt;DATE(2024,3,1),IF(J247="Paid by tenant to landlord/third party (RUBS)",INDEX('Calculation Chart - SCC'!$E$3:$E$23, MATCH(E247,'Calculation Chart - SCC'!$D$3:$D$23, 0)),"N/A based on utility billing method"),"N/A move-in date after 3/1/2024"))</f>
        <v/>
      </c>
      <c r="M247" s="165" t="str">
        <f>IF('2 - Unit Info'!U247 &lt;&gt;"", '2 - Unit Info'!U247, "")</f>
        <v/>
      </c>
      <c r="N247" s="164" t="str">
        <f>IF(LEN(F247)=0,"",IF(F247&lt;DATE(2024,3,1),IF(M247="Paid by tenant to landlord/third party (RUBS)", '5 - Utilities Total'!$D$30*'6 - Per Unit Calculation'!D247,"N/A based on utility billing method"),"N/A move-in date after 3/1/2024"))</f>
        <v/>
      </c>
      <c r="O247" s="182" t="str">
        <f>IF(LEN(F247)=0,"",IF(F247&lt;DATE(2024,3,1),IF(M247="Paid by tenant to landlord/third party (RUBS)",INDEX('Calculation Chart - SCC'!$H$3:$H$23, MATCH(E247,'Calculation Chart - SCC'!$G$3:$G$23, 0)),"N/A based on utility billing method"),"N/A move-in date after 3/1/2024"))</f>
        <v/>
      </c>
      <c r="Q247" s="184" t="str">
        <f t="shared" si="6"/>
        <v/>
      </c>
      <c r="R247" s="97" t="str">
        <f t="shared" si="7"/>
        <v/>
      </c>
    </row>
    <row r="248" spans="1:18" ht="15.75" x14ac:dyDescent="0.25">
      <c r="A248" s="159" t="str">
        <f>IF('2 - Unit Info'!A248&lt;&gt;"",'2 - Unit Info'!A248,"")</f>
        <v/>
      </c>
      <c r="B248" s="160" t="str">
        <f>IF('2 - Unit Info'!E248&lt;&gt;"",'2 - Unit Info'!E248,"")</f>
        <v/>
      </c>
      <c r="C248" s="160" t="str">
        <f>IF('2 - Unit Info'!K248&lt;&gt;"",'2 - Unit Info'!K248,"")</f>
        <v/>
      </c>
      <c r="D248" s="160" t="str">
        <f>IF('2 - Unit Info'!H248&lt;&gt;"",'2 - Unit Info'!H248,"")</f>
        <v/>
      </c>
      <c r="E248" s="161" t="str">
        <f>IF('2 - Unit Info'!J248&lt;&gt;"",'2 - Unit Info'!J248,"")</f>
        <v/>
      </c>
      <c r="F248" s="162" t="str">
        <f>IF('2 - Unit Info'!L248 &lt;&gt;"", '2 - Unit Info'!L248, "")</f>
        <v/>
      </c>
      <c r="G248" s="163" t="str">
        <f>IF('2 - Unit Info'!S248 &lt;&gt;"", '2 - Unit Info'!S248, "")</f>
        <v/>
      </c>
      <c r="H248" s="164" t="str">
        <f>IF(LEN(F248)=0,"",IF(F248&lt;DATE(2024,3,1),IF(G248="Paid by tenant to landlord/third party (RUBS)", '5 - Utilities Total'!$D$20*'6 - Per Unit Calculation'!D248,"N/A based on utility billing method"),"N/A move-in date after 3/1/2024"))</f>
        <v/>
      </c>
      <c r="I248" s="164" t="str">
        <f>IF(LEN(F248)=0,"",IF(F248&lt;DATE(2024,3,1),IF(G248="Paid by tenant to landlord/third party (RUBS)", INDEX('Calculation Chart - SCC'!$B$3:$B$23, MATCH(E248,'Calculation Chart - SCC'!$A$3:$A$23, 0)),"N/A based on utility billing method"),"N/A move-in date after 3/1/2024"))</f>
        <v/>
      </c>
      <c r="J248" s="165" t="str">
        <f>IF('2 - Unit Info'!T248 &lt;&gt;"", '2 - Unit Info'!T248, "")</f>
        <v/>
      </c>
      <c r="K248" s="164" t="str">
        <f>IF(LEN(F248)=0,"",IF(F248&lt;DATE(2024,3,1),IF(J248="Paid by tenant to landlord/third party (RUBS)", '5 - Utilities Total'!$D$25*'6 - Per Unit Calculation'!D248,"N/A based on utility billing method"),"N/A move-in date after 3/1/2024"))</f>
        <v/>
      </c>
      <c r="L248" s="164" t="str">
        <f>IF(LEN(F248)=0,"",IF(F248&lt;DATE(2024,3,1),IF(J248="Paid by tenant to landlord/third party (RUBS)",INDEX('Calculation Chart - SCC'!$E$3:$E$23, MATCH(E248,'Calculation Chart - SCC'!$D$3:$D$23, 0)),"N/A based on utility billing method"),"N/A move-in date after 3/1/2024"))</f>
        <v/>
      </c>
      <c r="M248" s="165" t="str">
        <f>IF('2 - Unit Info'!U248 &lt;&gt;"", '2 - Unit Info'!U248, "")</f>
        <v/>
      </c>
      <c r="N248" s="164" t="str">
        <f>IF(LEN(F248)=0,"",IF(F248&lt;DATE(2024,3,1),IF(M248="Paid by tenant to landlord/third party (RUBS)", '5 - Utilities Total'!$D$30*'6 - Per Unit Calculation'!D248,"N/A based on utility billing method"),"N/A move-in date after 3/1/2024"))</f>
        <v/>
      </c>
      <c r="O248" s="182" t="str">
        <f>IF(LEN(F248)=0,"",IF(F248&lt;DATE(2024,3,1),IF(M248="Paid by tenant to landlord/third party (RUBS)",INDEX('Calculation Chart - SCC'!$H$3:$H$23, MATCH(E248,'Calculation Chart - SCC'!$G$3:$G$23, 0)),"N/A based on utility billing method"),"N/A move-in date after 3/1/2024"))</f>
        <v/>
      </c>
      <c r="Q248" s="184" t="str">
        <f t="shared" si="6"/>
        <v/>
      </c>
      <c r="R248" s="97" t="str">
        <f t="shared" si="7"/>
        <v/>
      </c>
    </row>
    <row r="249" spans="1:18" ht="15.75" x14ac:dyDescent="0.25">
      <c r="A249" s="159" t="str">
        <f>IF('2 - Unit Info'!A249&lt;&gt;"",'2 - Unit Info'!A249,"")</f>
        <v/>
      </c>
      <c r="B249" s="160" t="str">
        <f>IF('2 - Unit Info'!E249&lt;&gt;"",'2 - Unit Info'!E249,"")</f>
        <v/>
      </c>
      <c r="C249" s="160" t="str">
        <f>IF('2 - Unit Info'!K249&lt;&gt;"",'2 - Unit Info'!K249,"")</f>
        <v/>
      </c>
      <c r="D249" s="160" t="str">
        <f>IF('2 - Unit Info'!H249&lt;&gt;"",'2 - Unit Info'!H249,"")</f>
        <v/>
      </c>
      <c r="E249" s="161" t="str">
        <f>IF('2 - Unit Info'!J249&lt;&gt;"",'2 - Unit Info'!J249,"")</f>
        <v/>
      </c>
      <c r="F249" s="162" t="str">
        <f>IF('2 - Unit Info'!L249 &lt;&gt;"", '2 - Unit Info'!L249, "")</f>
        <v/>
      </c>
      <c r="G249" s="163" t="str">
        <f>IF('2 - Unit Info'!S249 &lt;&gt;"", '2 - Unit Info'!S249, "")</f>
        <v/>
      </c>
      <c r="H249" s="164" t="str">
        <f>IF(LEN(F249)=0,"",IF(F249&lt;DATE(2024,3,1),IF(G249="Paid by tenant to landlord/third party (RUBS)", '5 - Utilities Total'!$D$20*'6 - Per Unit Calculation'!D249,"N/A based on utility billing method"),"N/A move-in date after 3/1/2024"))</f>
        <v/>
      </c>
      <c r="I249" s="164" t="str">
        <f>IF(LEN(F249)=0,"",IF(F249&lt;DATE(2024,3,1),IF(G249="Paid by tenant to landlord/third party (RUBS)", INDEX('Calculation Chart - SCC'!$B$3:$B$23, MATCH(E249,'Calculation Chart - SCC'!$A$3:$A$23, 0)),"N/A based on utility billing method"),"N/A move-in date after 3/1/2024"))</f>
        <v/>
      </c>
      <c r="J249" s="165" t="str">
        <f>IF('2 - Unit Info'!T249 &lt;&gt;"", '2 - Unit Info'!T249, "")</f>
        <v/>
      </c>
      <c r="K249" s="164" t="str">
        <f>IF(LEN(F249)=0,"",IF(F249&lt;DATE(2024,3,1),IF(J249="Paid by tenant to landlord/third party (RUBS)", '5 - Utilities Total'!$D$25*'6 - Per Unit Calculation'!D249,"N/A based on utility billing method"),"N/A move-in date after 3/1/2024"))</f>
        <v/>
      </c>
      <c r="L249" s="164" t="str">
        <f>IF(LEN(F249)=0,"",IF(F249&lt;DATE(2024,3,1),IF(J249="Paid by tenant to landlord/third party (RUBS)",INDEX('Calculation Chart - SCC'!$E$3:$E$23, MATCH(E249,'Calculation Chart - SCC'!$D$3:$D$23, 0)),"N/A based on utility billing method"),"N/A move-in date after 3/1/2024"))</f>
        <v/>
      </c>
      <c r="M249" s="165" t="str">
        <f>IF('2 - Unit Info'!U249 &lt;&gt;"", '2 - Unit Info'!U249, "")</f>
        <v/>
      </c>
      <c r="N249" s="164" t="str">
        <f>IF(LEN(F249)=0,"",IF(F249&lt;DATE(2024,3,1),IF(M249="Paid by tenant to landlord/third party (RUBS)", '5 - Utilities Total'!$D$30*'6 - Per Unit Calculation'!D249,"N/A based on utility billing method"),"N/A move-in date after 3/1/2024"))</f>
        <v/>
      </c>
      <c r="O249" s="182" t="str">
        <f>IF(LEN(F249)=0,"",IF(F249&lt;DATE(2024,3,1),IF(M249="Paid by tenant to landlord/third party (RUBS)",INDEX('Calculation Chart - SCC'!$H$3:$H$23, MATCH(E249,'Calculation Chart - SCC'!$G$3:$G$23, 0)),"N/A based on utility billing method"),"N/A move-in date after 3/1/2024"))</f>
        <v/>
      </c>
      <c r="Q249" s="184" t="str">
        <f t="shared" si="6"/>
        <v/>
      </c>
      <c r="R249" s="97" t="str">
        <f t="shared" si="7"/>
        <v/>
      </c>
    </row>
    <row r="250" spans="1:18" ht="15.75" x14ac:dyDescent="0.25">
      <c r="A250" s="159" t="str">
        <f>IF('2 - Unit Info'!A250&lt;&gt;"",'2 - Unit Info'!A250,"")</f>
        <v/>
      </c>
      <c r="B250" s="160" t="str">
        <f>IF('2 - Unit Info'!E250&lt;&gt;"",'2 - Unit Info'!E250,"")</f>
        <v/>
      </c>
      <c r="C250" s="160" t="str">
        <f>IF('2 - Unit Info'!K250&lt;&gt;"",'2 - Unit Info'!K250,"")</f>
        <v/>
      </c>
      <c r="D250" s="160" t="str">
        <f>IF('2 - Unit Info'!H250&lt;&gt;"",'2 - Unit Info'!H250,"")</f>
        <v/>
      </c>
      <c r="E250" s="161" t="str">
        <f>IF('2 - Unit Info'!J250&lt;&gt;"",'2 - Unit Info'!J250,"")</f>
        <v/>
      </c>
      <c r="F250" s="162" t="str">
        <f>IF('2 - Unit Info'!L250 &lt;&gt;"", '2 - Unit Info'!L250, "")</f>
        <v/>
      </c>
      <c r="G250" s="163" t="str">
        <f>IF('2 - Unit Info'!S250 &lt;&gt;"", '2 - Unit Info'!S250, "")</f>
        <v/>
      </c>
      <c r="H250" s="164" t="str">
        <f>IF(LEN(F250)=0,"",IF(F250&lt;DATE(2024,3,1),IF(G250="Paid by tenant to landlord/third party (RUBS)", '5 - Utilities Total'!$D$20*'6 - Per Unit Calculation'!D250,"N/A based on utility billing method"),"N/A move-in date after 3/1/2024"))</f>
        <v/>
      </c>
      <c r="I250" s="164" t="str">
        <f>IF(LEN(F250)=0,"",IF(F250&lt;DATE(2024,3,1),IF(G250="Paid by tenant to landlord/third party (RUBS)", INDEX('Calculation Chart - SCC'!$B$3:$B$23, MATCH(E250,'Calculation Chart - SCC'!$A$3:$A$23, 0)),"N/A based on utility billing method"),"N/A move-in date after 3/1/2024"))</f>
        <v/>
      </c>
      <c r="J250" s="165" t="str">
        <f>IF('2 - Unit Info'!T250 &lt;&gt;"", '2 - Unit Info'!T250, "")</f>
        <v/>
      </c>
      <c r="K250" s="164" t="str">
        <f>IF(LEN(F250)=0,"",IF(F250&lt;DATE(2024,3,1),IF(J250="Paid by tenant to landlord/third party (RUBS)", '5 - Utilities Total'!$D$25*'6 - Per Unit Calculation'!D250,"N/A based on utility billing method"),"N/A move-in date after 3/1/2024"))</f>
        <v/>
      </c>
      <c r="L250" s="164" t="str">
        <f>IF(LEN(F250)=0,"",IF(F250&lt;DATE(2024,3,1),IF(J250="Paid by tenant to landlord/third party (RUBS)",INDEX('Calculation Chart - SCC'!$E$3:$E$23, MATCH(E250,'Calculation Chart - SCC'!$D$3:$D$23, 0)),"N/A based on utility billing method"),"N/A move-in date after 3/1/2024"))</f>
        <v/>
      </c>
      <c r="M250" s="165" t="str">
        <f>IF('2 - Unit Info'!U250 &lt;&gt;"", '2 - Unit Info'!U250, "")</f>
        <v/>
      </c>
      <c r="N250" s="164" t="str">
        <f>IF(LEN(F250)=0,"",IF(F250&lt;DATE(2024,3,1),IF(M250="Paid by tenant to landlord/third party (RUBS)", '5 - Utilities Total'!$D$30*'6 - Per Unit Calculation'!D250,"N/A based on utility billing method"),"N/A move-in date after 3/1/2024"))</f>
        <v/>
      </c>
      <c r="O250" s="182" t="str">
        <f>IF(LEN(F250)=0,"",IF(F250&lt;DATE(2024,3,1),IF(M250="Paid by tenant to landlord/third party (RUBS)",INDEX('Calculation Chart - SCC'!$H$3:$H$23, MATCH(E250,'Calculation Chart - SCC'!$G$3:$G$23, 0)),"N/A based on utility billing method"),"N/A move-in date after 3/1/2024"))</f>
        <v/>
      </c>
      <c r="Q250" s="184" t="str">
        <f t="shared" si="6"/>
        <v/>
      </c>
      <c r="R250" s="97" t="str">
        <f t="shared" si="7"/>
        <v/>
      </c>
    </row>
    <row r="251" spans="1:18" ht="15.75" x14ac:dyDescent="0.25">
      <c r="A251" s="159" t="str">
        <f>IF('2 - Unit Info'!A251&lt;&gt;"",'2 - Unit Info'!A251,"")</f>
        <v/>
      </c>
      <c r="B251" s="160" t="str">
        <f>IF('2 - Unit Info'!E251&lt;&gt;"",'2 - Unit Info'!E251,"")</f>
        <v/>
      </c>
      <c r="C251" s="160" t="str">
        <f>IF('2 - Unit Info'!K251&lt;&gt;"",'2 - Unit Info'!K251,"")</f>
        <v/>
      </c>
      <c r="D251" s="160" t="str">
        <f>IF('2 - Unit Info'!H251&lt;&gt;"",'2 - Unit Info'!H251,"")</f>
        <v/>
      </c>
      <c r="E251" s="161" t="str">
        <f>IF('2 - Unit Info'!J251&lt;&gt;"",'2 - Unit Info'!J251,"")</f>
        <v/>
      </c>
      <c r="F251" s="162" t="str">
        <f>IF('2 - Unit Info'!L251 &lt;&gt;"", '2 - Unit Info'!L251, "")</f>
        <v/>
      </c>
      <c r="G251" s="163" t="str">
        <f>IF('2 - Unit Info'!S251 &lt;&gt;"", '2 - Unit Info'!S251, "")</f>
        <v/>
      </c>
      <c r="H251" s="164" t="str">
        <f>IF(LEN(F251)=0,"",IF(F251&lt;DATE(2024,3,1),IF(G251="Paid by tenant to landlord/third party (RUBS)", '5 - Utilities Total'!$D$20*'6 - Per Unit Calculation'!D251,"N/A based on utility billing method"),"N/A move-in date after 3/1/2024"))</f>
        <v/>
      </c>
      <c r="I251" s="164" t="str">
        <f>IF(LEN(F251)=0,"",IF(F251&lt;DATE(2024,3,1),IF(G251="Paid by tenant to landlord/third party (RUBS)", INDEX('Calculation Chart - SCC'!$B$3:$B$23, MATCH(E251,'Calculation Chart - SCC'!$A$3:$A$23, 0)),"N/A based on utility billing method"),"N/A move-in date after 3/1/2024"))</f>
        <v/>
      </c>
      <c r="J251" s="165" t="str">
        <f>IF('2 - Unit Info'!T251 &lt;&gt;"", '2 - Unit Info'!T251, "")</f>
        <v/>
      </c>
      <c r="K251" s="164" t="str">
        <f>IF(LEN(F251)=0,"",IF(F251&lt;DATE(2024,3,1),IF(J251="Paid by tenant to landlord/third party (RUBS)", '5 - Utilities Total'!$D$25*'6 - Per Unit Calculation'!D251,"N/A based on utility billing method"),"N/A move-in date after 3/1/2024"))</f>
        <v/>
      </c>
      <c r="L251" s="164" t="str">
        <f>IF(LEN(F251)=0,"",IF(F251&lt;DATE(2024,3,1),IF(J251="Paid by tenant to landlord/third party (RUBS)",INDEX('Calculation Chart - SCC'!$E$3:$E$23, MATCH(E251,'Calculation Chart - SCC'!$D$3:$D$23, 0)),"N/A based on utility billing method"),"N/A move-in date after 3/1/2024"))</f>
        <v/>
      </c>
      <c r="M251" s="165" t="str">
        <f>IF('2 - Unit Info'!U251 &lt;&gt;"", '2 - Unit Info'!U251, "")</f>
        <v/>
      </c>
      <c r="N251" s="164" t="str">
        <f>IF(LEN(F251)=0,"",IF(F251&lt;DATE(2024,3,1),IF(M251="Paid by tenant to landlord/third party (RUBS)", '5 - Utilities Total'!$D$30*'6 - Per Unit Calculation'!D251,"N/A based on utility billing method"),"N/A move-in date after 3/1/2024"))</f>
        <v/>
      </c>
      <c r="O251" s="182" t="str">
        <f>IF(LEN(F251)=0,"",IF(F251&lt;DATE(2024,3,1),IF(M251="Paid by tenant to landlord/third party (RUBS)",INDEX('Calculation Chart - SCC'!$H$3:$H$23, MATCH(E251,'Calculation Chart - SCC'!$G$3:$G$23, 0)),"N/A based on utility billing method"),"N/A move-in date after 3/1/2024"))</f>
        <v/>
      </c>
      <c r="Q251" s="184" t="str">
        <f t="shared" si="6"/>
        <v/>
      </c>
      <c r="R251" s="97" t="str">
        <f t="shared" si="7"/>
        <v/>
      </c>
    </row>
    <row r="252" spans="1:18" ht="15.75" x14ac:dyDescent="0.25">
      <c r="A252" s="159" t="str">
        <f>IF('2 - Unit Info'!A252&lt;&gt;"",'2 - Unit Info'!A252,"")</f>
        <v/>
      </c>
      <c r="B252" s="160" t="str">
        <f>IF('2 - Unit Info'!E252&lt;&gt;"",'2 - Unit Info'!E252,"")</f>
        <v/>
      </c>
      <c r="C252" s="160" t="str">
        <f>IF('2 - Unit Info'!K252&lt;&gt;"",'2 - Unit Info'!K252,"")</f>
        <v/>
      </c>
      <c r="D252" s="160" t="str">
        <f>IF('2 - Unit Info'!H252&lt;&gt;"",'2 - Unit Info'!H252,"")</f>
        <v/>
      </c>
      <c r="E252" s="161" t="str">
        <f>IF('2 - Unit Info'!J252&lt;&gt;"",'2 - Unit Info'!J252,"")</f>
        <v/>
      </c>
      <c r="F252" s="162" t="str">
        <f>IF('2 - Unit Info'!L252 &lt;&gt;"", '2 - Unit Info'!L252, "")</f>
        <v/>
      </c>
      <c r="G252" s="163" t="str">
        <f>IF('2 - Unit Info'!S252 &lt;&gt;"", '2 - Unit Info'!S252, "")</f>
        <v/>
      </c>
      <c r="H252" s="164" t="str">
        <f>IF(LEN(F252)=0,"",IF(F252&lt;DATE(2024,3,1),IF(G252="Paid by tenant to landlord/third party (RUBS)", '5 - Utilities Total'!$D$20*'6 - Per Unit Calculation'!D252,"N/A based on utility billing method"),"N/A move-in date after 3/1/2024"))</f>
        <v/>
      </c>
      <c r="I252" s="164" t="str">
        <f>IF(LEN(F252)=0,"",IF(F252&lt;DATE(2024,3,1),IF(G252="Paid by tenant to landlord/third party (RUBS)", INDEX('Calculation Chart - SCC'!$B$3:$B$23, MATCH(E252,'Calculation Chart - SCC'!$A$3:$A$23, 0)),"N/A based on utility billing method"),"N/A move-in date after 3/1/2024"))</f>
        <v/>
      </c>
      <c r="J252" s="165" t="str">
        <f>IF('2 - Unit Info'!T252 &lt;&gt;"", '2 - Unit Info'!T252, "")</f>
        <v/>
      </c>
      <c r="K252" s="164" t="str">
        <f>IF(LEN(F252)=0,"",IF(F252&lt;DATE(2024,3,1),IF(J252="Paid by tenant to landlord/third party (RUBS)", '5 - Utilities Total'!$D$25*'6 - Per Unit Calculation'!D252,"N/A based on utility billing method"),"N/A move-in date after 3/1/2024"))</f>
        <v/>
      </c>
      <c r="L252" s="164" t="str">
        <f>IF(LEN(F252)=0,"",IF(F252&lt;DATE(2024,3,1),IF(J252="Paid by tenant to landlord/third party (RUBS)",INDEX('Calculation Chart - SCC'!$E$3:$E$23, MATCH(E252,'Calculation Chart - SCC'!$D$3:$D$23, 0)),"N/A based on utility billing method"),"N/A move-in date after 3/1/2024"))</f>
        <v/>
      </c>
      <c r="M252" s="165" t="str">
        <f>IF('2 - Unit Info'!U252 &lt;&gt;"", '2 - Unit Info'!U252, "")</f>
        <v/>
      </c>
      <c r="N252" s="164" t="str">
        <f>IF(LEN(F252)=0,"",IF(F252&lt;DATE(2024,3,1),IF(M252="Paid by tenant to landlord/third party (RUBS)", '5 - Utilities Total'!$D$30*'6 - Per Unit Calculation'!D252,"N/A based on utility billing method"),"N/A move-in date after 3/1/2024"))</f>
        <v/>
      </c>
      <c r="O252" s="182" t="str">
        <f>IF(LEN(F252)=0,"",IF(F252&lt;DATE(2024,3,1),IF(M252="Paid by tenant to landlord/third party (RUBS)",INDEX('Calculation Chart - SCC'!$H$3:$H$23, MATCH(E252,'Calculation Chart - SCC'!$G$3:$G$23, 0)),"N/A based on utility billing method"),"N/A move-in date after 3/1/2024"))</f>
        <v/>
      </c>
      <c r="Q252" s="184" t="str">
        <f t="shared" si="6"/>
        <v/>
      </c>
      <c r="R252" s="97" t="str">
        <f t="shared" si="7"/>
        <v/>
      </c>
    </row>
    <row r="253" spans="1:18" ht="15.75" x14ac:dyDescent="0.25">
      <c r="A253" s="159" t="str">
        <f>IF('2 - Unit Info'!A253&lt;&gt;"",'2 - Unit Info'!A253,"")</f>
        <v/>
      </c>
      <c r="B253" s="160" t="str">
        <f>IF('2 - Unit Info'!E253&lt;&gt;"",'2 - Unit Info'!E253,"")</f>
        <v/>
      </c>
      <c r="C253" s="160" t="str">
        <f>IF('2 - Unit Info'!K253&lt;&gt;"",'2 - Unit Info'!K253,"")</f>
        <v/>
      </c>
      <c r="D253" s="160" t="str">
        <f>IF('2 - Unit Info'!H253&lt;&gt;"",'2 - Unit Info'!H253,"")</f>
        <v/>
      </c>
      <c r="E253" s="161" t="str">
        <f>IF('2 - Unit Info'!J253&lt;&gt;"",'2 - Unit Info'!J253,"")</f>
        <v/>
      </c>
      <c r="F253" s="162" t="str">
        <f>IF('2 - Unit Info'!L253 &lt;&gt;"", '2 - Unit Info'!L253, "")</f>
        <v/>
      </c>
      <c r="G253" s="163" t="str">
        <f>IF('2 - Unit Info'!S253 &lt;&gt;"", '2 - Unit Info'!S253, "")</f>
        <v/>
      </c>
      <c r="H253" s="164" t="str">
        <f>IF(LEN(F253)=0,"",IF(F253&lt;DATE(2024,3,1),IF(G253="Paid by tenant to landlord/third party (RUBS)", '5 - Utilities Total'!$D$20*'6 - Per Unit Calculation'!D253,"N/A based on utility billing method"),"N/A move-in date after 3/1/2024"))</f>
        <v/>
      </c>
      <c r="I253" s="164" t="str">
        <f>IF(LEN(F253)=0,"",IF(F253&lt;DATE(2024,3,1),IF(G253="Paid by tenant to landlord/third party (RUBS)", INDEX('Calculation Chart - SCC'!$B$3:$B$23, MATCH(E253,'Calculation Chart - SCC'!$A$3:$A$23, 0)),"N/A based on utility billing method"),"N/A move-in date after 3/1/2024"))</f>
        <v/>
      </c>
      <c r="J253" s="165" t="str">
        <f>IF('2 - Unit Info'!T253 &lt;&gt;"", '2 - Unit Info'!T253, "")</f>
        <v/>
      </c>
      <c r="K253" s="164" t="str">
        <f>IF(LEN(F253)=0,"",IF(F253&lt;DATE(2024,3,1),IF(J253="Paid by tenant to landlord/third party (RUBS)", '5 - Utilities Total'!$D$25*'6 - Per Unit Calculation'!D253,"N/A based on utility billing method"),"N/A move-in date after 3/1/2024"))</f>
        <v/>
      </c>
      <c r="L253" s="164" t="str">
        <f>IF(LEN(F253)=0,"",IF(F253&lt;DATE(2024,3,1),IF(J253="Paid by tenant to landlord/third party (RUBS)",INDEX('Calculation Chart - SCC'!$E$3:$E$23, MATCH(E253,'Calculation Chart - SCC'!$D$3:$D$23, 0)),"N/A based on utility billing method"),"N/A move-in date after 3/1/2024"))</f>
        <v/>
      </c>
      <c r="M253" s="165" t="str">
        <f>IF('2 - Unit Info'!U253 &lt;&gt;"", '2 - Unit Info'!U253, "")</f>
        <v/>
      </c>
      <c r="N253" s="164" t="str">
        <f>IF(LEN(F253)=0,"",IF(F253&lt;DATE(2024,3,1),IF(M253="Paid by tenant to landlord/third party (RUBS)", '5 - Utilities Total'!$D$30*'6 - Per Unit Calculation'!D253,"N/A based on utility billing method"),"N/A move-in date after 3/1/2024"))</f>
        <v/>
      </c>
      <c r="O253" s="182" t="str">
        <f>IF(LEN(F253)=0,"",IF(F253&lt;DATE(2024,3,1),IF(M253="Paid by tenant to landlord/third party (RUBS)",INDEX('Calculation Chart - SCC'!$H$3:$H$23, MATCH(E253,'Calculation Chart - SCC'!$G$3:$G$23, 0)),"N/A based on utility billing method"),"N/A move-in date after 3/1/2024"))</f>
        <v/>
      </c>
      <c r="Q253" s="184" t="str">
        <f t="shared" si="6"/>
        <v/>
      </c>
      <c r="R253" s="97" t="str">
        <f t="shared" si="7"/>
        <v/>
      </c>
    </row>
    <row r="254" spans="1:18" ht="15.75" x14ac:dyDescent="0.25">
      <c r="A254" s="159" t="str">
        <f>IF('2 - Unit Info'!A254&lt;&gt;"",'2 - Unit Info'!A254,"")</f>
        <v/>
      </c>
      <c r="B254" s="160" t="str">
        <f>IF('2 - Unit Info'!E254&lt;&gt;"",'2 - Unit Info'!E254,"")</f>
        <v/>
      </c>
      <c r="C254" s="160" t="str">
        <f>IF('2 - Unit Info'!K254&lt;&gt;"",'2 - Unit Info'!K254,"")</f>
        <v/>
      </c>
      <c r="D254" s="160" t="str">
        <f>IF('2 - Unit Info'!H254&lt;&gt;"",'2 - Unit Info'!H254,"")</f>
        <v/>
      </c>
      <c r="E254" s="161" t="str">
        <f>IF('2 - Unit Info'!J254&lt;&gt;"",'2 - Unit Info'!J254,"")</f>
        <v/>
      </c>
      <c r="F254" s="162" t="str">
        <f>IF('2 - Unit Info'!L254 &lt;&gt;"", '2 - Unit Info'!L254, "")</f>
        <v/>
      </c>
      <c r="G254" s="163" t="str">
        <f>IF('2 - Unit Info'!S254 &lt;&gt;"", '2 - Unit Info'!S254, "")</f>
        <v/>
      </c>
      <c r="H254" s="164" t="str">
        <f>IF(LEN(F254)=0,"",IF(F254&lt;DATE(2024,3,1),IF(G254="Paid by tenant to landlord/third party (RUBS)", '5 - Utilities Total'!$D$20*'6 - Per Unit Calculation'!D254,"N/A based on utility billing method"),"N/A move-in date after 3/1/2024"))</f>
        <v/>
      </c>
      <c r="I254" s="164" t="str">
        <f>IF(LEN(F254)=0,"",IF(F254&lt;DATE(2024,3,1),IF(G254="Paid by tenant to landlord/third party (RUBS)", INDEX('Calculation Chart - SCC'!$B$3:$B$23, MATCH(E254,'Calculation Chart - SCC'!$A$3:$A$23, 0)),"N/A based on utility billing method"),"N/A move-in date after 3/1/2024"))</f>
        <v/>
      </c>
      <c r="J254" s="165" t="str">
        <f>IF('2 - Unit Info'!T254 &lt;&gt;"", '2 - Unit Info'!T254, "")</f>
        <v/>
      </c>
      <c r="K254" s="164" t="str">
        <f>IF(LEN(F254)=0,"",IF(F254&lt;DATE(2024,3,1),IF(J254="Paid by tenant to landlord/third party (RUBS)", '5 - Utilities Total'!$D$25*'6 - Per Unit Calculation'!D254,"N/A based on utility billing method"),"N/A move-in date after 3/1/2024"))</f>
        <v/>
      </c>
      <c r="L254" s="164" t="str">
        <f>IF(LEN(F254)=0,"",IF(F254&lt;DATE(2024,3,1),IF(J254="Paid by tenant to landlord/third party (RUBS)",INDEX('Calculation Chart - SCC'!$E$3:$E$23, MATCH(E254,'Calculation Chart - SCC'!$D$3:$D$23, 0)),"N/A based on utility billing method"),"N/A move-in date after 3/1/2024"))</f>
        <v/>
      </c>
      <c r="M254" s="165" t="str">
        <f>IF('2 - Unit Info'!U254 &lt;&gt;"", '2 - Unit Info'!U254, "")</f>
        <v/>
      </c>
      <c r="N254" s="164" t="str">
        <f>IF(LEN(F254)=0,"",IF(F254&lt;DATE(2024,3,1),IF(M254="Paid by tenant to landlord/third party (RUBS)", '5 - Utilities Total'!$D$30*'6 - Per Unit Calculation'!D254,"N/A based on utility billing method"),"N/A move-in date after 3/1/2024"))</f>
        <v/>
      </c>
      <c r="O254" s="182" t="str">
        <f>IF(LEN(F254)=0,"",IF(F254&lt;DATE(2024,3,1),IF(M254="Paid by tenant to landlord/third party (RUBS)",INDEX('Calculation Chart - SCC'!$H$3:$H$23, MATCH(E254,'Calculation Chart - SCC'!$G$3:$G$23, 0)),"N/A based on utility billing method"),"N/A move-in date after 3/1/2024"))</f>
        <v/>
      </c>
      <c r="Q254" s="184" t="str">
        <f t="shared" si="6"/>
        <v/>
      </c>
      <c r="R254" s="97" t="str">
        <f t="shared" si="7"/>
        <v/>
      </c>
    </row>
    <row r="255" spans="1:18" ht="15.75" x14ac:dyDescent="0.25">
      <c r="A255" s="159" t="str">
        <f>IF('2 - Unit Info'!A255&lt;&gt;"",'2 - Unit Info'!A255,"")</f>
        <v/>
      </c>
      <c r="B255" s="160" t="str">
        <f>IF('2 - Unit Info'!E255&lt;&gt;"",'2 - Unit Info'!E255,"")</f>
        <v/>
      </c>
      <c r="C255" s="160" t="str">
        <f>IF('2 - Unit Info'!K255&lt;&gt;"",'2 - Unit Info'!K255,"")</f>
        <v/>
      </c>
      <c r="D255" s="160" t="str">
        <f>IF('2 - Unit Info'!H255&lt;&gt;"",'2 - Unit Info'!H255,"")</f>
        <v/>
      </c>
      <c r="E255" s="161" t="str">
        <f>IF('2 - Unit Info'!J255&lt;&gt;"",'2 - Unit Info'!J255,"")</f>
        <v/>
      </c>
      <c r="F255" s="162" t="str">
        <f>IF('2 - Unit Info'!L255 &lt;&gt;"", '2 - Unit Info'!L255, "")</f>
        <v/>
      </c>
      <c r="G255" s="163" t="str">
        <f>IF('2 - Unit Info'!S255 &lt;&gt;"", '2 - Unit Info'!S255, "")</f>
        <v/>
      </c>
      <c r="H255" s="164" t="str">
        <f>IF(LEN(F255)=0,"",IF(F255&lt;DATE(2024,3,1),IF(G255="Paid by tenant to landlord/third party (RUBS)", '5 - Utilities Total'!$D$20*'6 - Per Unit Calculation'!D255,"N/A based on utility billing method"),"N/A move-in date after 3/1/2024"))</f>
        <v/>
      </c>
      <c r="I255" s="164" t="str">
        <f>IF(LEN(F255)=0,"",IF(F255&lt;DATE(2024,3,1),IF(G255="Paid by tenant to landlord/third party (RUBS)", INDEX('Calculation Chart - SCC'!$B$3:$B$23, MATCH(E255,'Calculation Chart - SCC'!$A$3:$A$23, 0)),"N/A based on utility billing method"),"N/A move-in date after 3/1/2024"))</f>
        <v/>
      </c>
      <c r="J255" s="165" t="str">
        <f>IF('2 - Unit Info'!T255 &lt;&gt;"", '2 - Unit Info'!T255, "")</f>
        <v/>
      </c>
      <c r="K255" s="164" t="str">
        <f>IF(LEN(F255)=0,"",IF(F255&lt;DATE(2024,3,1),IF(J255="Paid by tenant to landlord/third party (RUBS)", '5 - Utilities Total'!$D$25*'6 - Per Unit Calculation'!D255,"N/A based on utility billing method"),"N/A move-in date after 3/1/2024"))</f>
        <v/>
      </c>
      <c r="L255" s="164" t="str">
        <f>IF(LEN(F255)=0,"",IF(F255&lt;DATE(2024,3,1),IF(J255="Paid by tenant to landlord/third party (RUBS)",INDEX('Calculation Chart - SCC'!$E$3:$E$23, MATCH(E255,'Calculation Chart - SCC'!$D$3:$D$23, 0)),"N/A based on utility billing method"),"N/A move-in date after 3/1/2024"))</f>
        <v/>
      </c>
      <c r="M255" s="165" t="str">
        <f>IF('2 - Unit Info'!U255 &lt;&gt;"", '2 - Unit Info'!U255, "")</f>
        <v/>
      </c>
      <c r="N255" s="164" t="str">
        <f>IF(LEN(F255)=0,"",IF(F255&lt;DATE(2024,3,1),IF(M255="Paid by tenant to landlord/third party (RUBS)", '5 - Utilities Total'!$D$30*'6 - Per Unit Calculation'!D255,"N/A based on utility billing method"),"N/A move-in date after 3/1/2024"))</f>
        <v/>
      </c>
      <c r="O255" s="182" t="str">
        <f>IF(LEN(F255)=0,"",IF(F255&lt;DATE(2024,3,1),IF(M255="Paid by tenant to landlord/third party (RUBS)",INDEX('Calculation Chart - SCC'!$H$3:$H$23, MATCH(E255,'Calculation Chart - SCC'!$G$3:$G$23, 0)),"N/A based on utility billing method"),"N/A move-in date after 3/1/2024"))</f>
        <v/>
      </c>
      <c r="Q255" s="184" t="str">
        <f t="shared" si="6"/>
        <v/>
      </c>
      <c r="R255" s="97" t="str">
        <f t="shared" si="7"/>
        <v/>
      </c>
    </row>
    <row r="256" spans="1:18" ht="15.75" x14ac:dyDescent="0.25">
      <c r="A256" s="159" t="str">
        <f>IF('2 - Unit Info'!A256&lt;&gt;"",'2 - Unit Info'!A256,"")</f>
        <v/>
      </c>
      <c r="B256" s="160" t="str">
        <f>IF('2 - Unit Info'!E256&lt;&gt;"",'2 - Unit Info'!E256,"")</f>
        <v/>
      </c>
      <c r="C256" s="160" t="str">
        <f>IF('2 - Unit Info'!K256&lt;&gt;"",'2 - Unit Info'!K256,"")</f>
        <v/>
      </c>
      <c r="D256" s="160" t="str">
        <f>IF('2 - Unit Info'!H256&lt;&gt;"",'2 - Unit Info'!H256,"")</f>
        <v/>
      </c>
      <c r="E256" s="161" t="str">
        <f>IF('2 - Unit Info'!J256&lt;&gt;"",'2 - Unit Info'!J256,"")</f>
        <v/>
      </c>
      <c r="F256" s="162" t="str">
        <f>IF('2 - Unit Info'!L256 &lt;&gt;"", '2 - Unit Info'!L256, "")</f>
        <v/>
      </c>
      <c r="G256" s="163" t="str">
        <f>IF('2 - Unit Info'!S256 &lt;&gt;"", '2 - Unit Info'!S256, "")</f>
        <v/>
      </c>
      <c r="H256" s="164" t="str">
        <f>IF(LEN(F256)=0,"",IF(F256&lt;DATE(2024,3,1),IF(G256="Paid by tenant to landlord/third party (RUBS)", '5 - Utilities Total'!$D$20*'6 - Per Unit Calculation'!D256,"N/A based on utility billing method"),"N/A move-in date after 3/1/2024"))</f>
        <v/>
      </c>
      <c r="I256" s="164" t="str">
        <f>IF(LEN(F256)=0,"",IF(F256&lt;DATE(2024,3,1),IF(G256="Paid by tenant to landlord/third party (RUBS)", INDEX('Calculation Chart - SCC'!$B$3:$B$23, MATCH(E256,'Calculation Chart - SCC'!$A$3:$A$23, 0)),"N/A based on utility billing method"),"N/A move-in date after 3/1/2024"))</f>
        <v/>
      </c>
      <c r="J256" s="165" t="str">
        <f>IF('2 - Unit Info'!T256 &lt;&gt;"", '2 - Unit Info'!T256, "")</f>
        <v/>
      </c>
      <c r="K256" s="164" t="str">
        <f>IF(LEN(F256)=0,"",IF(F256&lt;DATE(2024,3,1),IF(J256="Paid by tenant to landlord/third party (RUBS)", '5 - Utilities Total'!$D$25*'6 - Per Unit Calculation'!D256,"N/A based on utility billing method"),"N/A move-in date after 3/1/2024"))</f>
        <v/>
      </c>
      <c r="L256" s="164" t="str">
        <f>IF(LEN(F256)=0,"",IF(F256&lt;DATE(2024,3,1),IF(J256="Paid by tenant to landlord/third party (RUBS)",INDEX('Calculation Chart - SCC'!$E$3:$E$23, MATCH(E256,'Calculation Chart - SCC'!$D$3:$D$23, 0)),"N/A based on utility billing method"),"N/A move-in date after 3/1/2024"))</f>
        <v/>
      </c>
      <c r="M256" s="165" t="str">
        <f>IF('2 - Unit Info'!U256 &lt;&gt;"", '2 - Unit Info'!U256, "")</f>
        <v/>
      </c>
      <c r="N256" s="164" t="str">
        <f>IF(LEN(F256)=0,"",IF(F256&lt;DATE(2024,3,1),IF(M256="Paid by tenant to landlord/third party (RUBS)", '5 - Utilities Total'!$D$30*'6 - Per Unit Calculation'!D256,"N/A based on utility billing method"),"N/A move-in date after 3/1/2024"))</f>
        <v/>
      </c>
      <c r="O256" s="182" t="str">
        <f>IF(LEN(F256)=0,"",IF(F256&lt;DATE(2024,3,1),IF(M256="Paid by tenant to landlord/third party (RUBS)",INDEX('Calculation Chart - SCC'!$H$3:$H$23, MATCH(E256,'Calculation Chart - SCC'!$G$3:$G$23, 0)),"N/A based on utility billing method"),"N/A move-in date after 3/1/2024"))</f>
        <v/>
      </c>
      <c r="Q256" s="184" t="str">
        <f t="shared" si="6"/>
        <v/>
      </c>
      <c r="R256" s="97" t="str">
        <f t="shared" si="7"/>
        <v/>
      </c>
    </row>
    <row r="257" spans="1:18" ht="15.75" x14ac:dyDescent="0.25">
      <c r="A257" s="159" t="str">
        <f>IF('2 - Unit Info'!A257&lt;&gt;"",'2 - Unit Info'!A257,"")</f>
        <v/>
      </c>
      <c r="B257" s="160" t="str">
        <f>IF('2 - Unit Info'!E257&lt;&gt;"",'2 - Unit Info'!E257,"")</f>
        <v/>
      </c>
      <c r="C257" s="160" t="str">
        <f>IF('2 - Unit Info'!K257&lt;&gt;"",'2 - Unit Info'!K257,"")</f>
        <v/>
      </c>
      <c r="D257" s="160" t="str">
        <f>IF('2 - Unit Info'!H257&lt;&gt;"",'2 - Unit Info'!H257,"")</f>
        <v/>
      </c>
      <c r="E257" s="161" t="str">
        <f>IF('2 - Unit Info'!J257&lt;&gt;"",'2 - Unit Info'!J257,"")</f>
        <v/>
      </c>
      <c r="F257" s="162" t="str">
        <f>IF('2 - Unit Info'!L257 &lt;&gt;"", '2 - Unit Info'!L257, "")</f>
        <v/>
      </c>
      <c r="G257" s="163" t="str">
        <f>IF('2 - Unit Info'!S257 &lt;&gt;"", '2 - Unit Info'!S257, "")</f>
        <v/>
      </c>
      <c r="H257" s="164" t="str">
        <f>IF(LEN(F257)=0,"",IF(F257&lt;DATE(2024,3,1),IF(G257="Paid by tenant to landlord/third party (RUBS)", '5 - Utilities Total'!$D$20*'6 - Per Unit Calculation'!D257,"N/A based on utility billing method"),"N/A move-in date after 3/1/2024"))</f>
        <v/>
      </c>
      <c r="I257" s="164" t="str">
        <f>IF(LEN(F257)=0,"",IF(F257&lt;DATE(2024,3,1),IF(G257="Paid by tenant to landlord/third party (RUBS)", INDEX('Calculation Chart - SCC'!$B$3:$B$23, MATCH(E257,'Calculation Chart - SCC'!$A$3:$A$23, 0)),"N/A based on utility billing method"),"N/A move-in date after 3/1/2024"))</f>
        <v/>
      </c>
      <c r="J257" s="165" t="str">
        <f>IF('2 - Unit Info'!T257 &lt;&gt;"", '2 - Unit Info'!T257, "")</f>
        <v/>
      </c>
      <c r="K257" s="164" t="str">
        <f>IF(LEN(F257)=0,"",IF(F257&lt;DATE(2024,3,1),IF(J257="Paid by tenant to landlord/third party (RUBS)", '5 - Utilities Total'!$D$25*'6 - Per Unit Calculation'!D257,"N/A based on utility billing method"),"N/A move-in date after 3/1/2024"))</f>
        <v/>
      </c>
      <c r="L257" s="164" t="str">
        <f>IF(LEN(F257)=0,"",IF(F257&lt;DATE(2024,3,1),IF(J257="Paid by tenant to landlord/third party (RUBS)",INDEX('Calculation Chart - SCC'!$E$3:$E$23, MATCH(E257,'Calculation Chart - SCC'!$D$3:$D$23, 0)),"N/A based on utility billing method"),"N/A move-in date after 3/1/2024"))</f>
        <v/>
      </c>
      <c r="M257" s="165" t="str">
        <f>IF('2 - Unit Info'!U257 &lt;&gt;"", '2 - Unit Info'!U257, "")</f>
        <v/>
      </c>
      <c r="N257" s="164" t="str">
        <f>IF(LEN(F257)=0,"",IF(F257&lt;DATE(2024,3,1),IF(M257="Paid by tenant to landlord/third party (RUBS)", '5 - Utilities Total'!$D$30*'6 - Per Unit Calculation'!D257,"N/A based on utility billing method"),"N/A move-in date after 3/1/2024"))</f>
        <v/>
      </c>
      <c r="O257" s="182" t="str">
        <f>IF(LEN(F257)=0,"",IF(F257&lt;DATE(2024,3,1),IF(M257="Paid by tenant to landlord/third party (RUBS)",INDEX('Calculation Chart - SCC'!$H$3:$H$23, MATCH(E257,'Calculation Chart - SCC'!$G$3:$G$23, 0)),"N/A based on utility billing method"),"N/A move-in date after 3/1/2024"))</f>
        <v/>
      </c>
      <c r="Q257" s="184" t="str">
        <f t="shared" si="6"/>
        <v/>
      </c>
      <c r="R257" s="97" t="str">
        <f t="shared" si="7"/>
        <v/>
      </c>
    </row>
    <row r="258" spans="1:18" ht="15.75" x14ac:dyDescent="0.25">
      <c r="A258" s="159" t="str">
        <f>IF('2 - Unit Info'!A258&lt;&gt;"",'2 - Unit Info'!A258,"")</f>
        <v/>
      </c>
      <c r="B258" s="160" t="str">
        <f>IF('2 - Unit Info'!E258&lt;&gt;"",'2 - Unit Info'!E258,"")</f>
        <v/>
      </c>
      <c r="C258" s="160" t="str">
        <f>IF('2 - Unit Info'!K258&lt;&gt;"",'2 - Unit Info'!K258,"")</f>
        <v/>
      </c>
      <c r="D258" s="160" t="str">
        <f>IF('2 - Unit Info'!H258&lt;&gt;"",'2 - Unit Info'!H258,"")</f>
        <v/>
      </c>
      <c r="E258" s="161" t="str">
        <f>IF('2 - Unit Info'!J258&lt;&gt;"",'2 - Unit Info'!J258,"")</f>
        <v/>
      </c>
      <c r="F258" s="162" t="str">
        <f>IF('2 - Unit Info'!L258 &lt;&gt;"", '2 - Unit Info'!L258, "")</f>
        <v/>
      </c>
      <c r="G258" s="163" t="str">
        <f>IF('2 - Unit Info'!S258 &lt;&gt;"", '2 - Unit Info'!S258, "")</f>
        <v/>
      </c>
      <c r="H258" s="164" t="str">
        <f>IF(LEN(F258)=0,"",IF(F258&lt;DATE(2024,3,1),IF(G258="Paid by tenant to landlord/third party (RUBS)", '5 - Utilities Total'!$D$20*'6 - Per Unit Calculation'!D258,"N/A based on utility billing method"),"N/A move-in date after 3/1/2024"))</f>
        <v/>
      </c>
      <c r="I258" s="164" t="str">
        <f>IF(LEN(F258)=0,"",IF(F258&lt;DATE(2024,3,1),IF(G258="Paid by tenant to landlord/third party (RUBS)", INDEX('Calculation Chart - SCC'!$B$3:$B$23, MATCH(E258,'Calculation Chart - SCC'!$A$3:$A$23, 0)),"N/A based on utility billing method"),"N/A move-in date after 3/1/2024"))</f>
        <v/>
      </c>
      <c r="J258" s="165" t="str">
        <f>IF('2 - Unit Info'!T258 &lt;&gt;"", '2 - Unit Info'!T258, "")</f>
        <v/>
      </c>
      <c r="K258" s="164" t="str">
        <f>IF(LEN(F258)=0,"",IF(F258&lt;DATE(2024,3,1),IF(J258="Paid by tenant to landlord/third party (RUBS)", '5 - Utilities Total'!$D$25*'6 - Per Unit Calculation'!D258,"N/A based on utility billing method"),"N/A move-in date after 3/1/2024"))</f>
        <v/>
      </c>
      <c r="L258" s="164" t="str">
        <f>IF(LEN(F258)=0,"",IF(F258&lt;DATE(2024,3,1),IF(J258="Paid by tenant to landlord/third party (RUBS)",INDEX('Calculation Chart - SCC'!$E$3:$E$23, MATCH(E258,'Calculation Chart - SCC'!$D$3:$D$23, 0)),"N/A based on utility billing method"),"N/A move-in date after 3/1/2024"))</f>
        <v/>
      </c>
      <c r="M258" s="165" t="str">
        <f>IF('2 - Unit Info'!U258 &lt;&gt;"", '2 - Unit Info'!U258, "")</f>
        <v/>
      </c>
      <c r="N258" s="164" t="str">
        <f>IF(LEN(F258)=0,"",IF(F258&lt;DATE(2024,3,1),IF(M258="Paid by tenant to landlord/third party (RUBS)", '5 - Utilities Total'!$D$30*'6 - Per Unit Calculation'!D258,"N/A based on utility billing method"),"N/A move-in date after 3/1/2024"))</f>
        <v/>
      </c>
      <c r="O258" s="182" t="str">
        <f>IF(LEN(F258)=0,"",IF(F258&lt;DATE(2024,3,1),IF(M258="Paid by tenant to landlord/third party (RUBS)",INDEX('Calculation Chart - SCC'!$H$3:$H$23, MATCH(E258,'Calculation Chart - SCC'!$G$3:$G$23, 0)),"N/A based on utility billing method"),"N/A move-in date after 3/1/2024"))</f>
        <v/>
      </c>
      <c r="Q258" s="184" t="str">
        <f t="shared" si="6"/>
        <v/>
      </c>
      <c r="R258" s="97" t="str">
        <f t="shared" si="7"/>
        <v/>
      </c>
    </row>
    <row r="259" spans="1:18" ht="15.75" x14ac:dyDescent="0.25">
      <c r="A259" s="159" t="str">
        <f>IF('2 - Unit Info'!A259&lt;&gt;"",'2 - Unit Info'!A259,"")</f>
        <v/>
      </c>
      <c r="B259" s="160" t="str">
        <f>IF('2 - Unit Info'!E259&lt;&gt;"",'2 - Unit Info'!E259,"")</f>
        <v/>
      </c>
      <c r="C259" s="160" t="str">
        <f>IF('2 - Unit Info'!K259&lt;&gt;"",'2 - Unit Info'!K259,"")</f>
        <v/>
      </c>
      <c r="D259" s="160" t="str">
        <f>IF('2 - Unit Info'!H259&lt;&gt;"",'2 - Unit Info'!H259,"")</f>
        <v/>
      </c>
      <c r="E259" s="161" t="str">
        <f>IF('2 - Unit Info'!J259&lt;&gt;"",'2 - Unit Info'!J259,"")</f>
        <v/>
      </c>
      <c r="F259" s="162" t="str">
        <f>IF('2 - Unit Info'!L259 &lt;&gt;"", '2 - Unit Info'!L259, "")</f>
        <v/>
      </c>
      <c r="G259" s="163" t="str">
        <f>IF('2 - Unit Info'!S259 &lt;&gt;"", '2 - Unit Info'!S259, "")</f>
        <v/>
      </c>
      <c r="H259" s="164" t="str">
        <f>IF(LEN(F259)=0,"",IF(F259&lt;DATE(2024,3,1),IF(G259="Paid by tenant to landlord/third party (RUBS)", '5 - Utilities Total'!$D$20*'6 - Per Unit Calculation'!D259,"N/A based on utility billing method"),"N/A move-in date after 3/1/2024"))</f>
        <v/>
      </c>
      <c r="I259" s="164" t="str">
        <f>IF(LEN(F259)=0,"",IF(F259&lt;DATE(2024,3,1),IF(G259="Paid by tenant to landlord/third party (RUBS)", INDEX('Calculation Chart - SCC'!$B$3:$B$23, MATCH(E259,'Calculation Chart - SCC'!$A$3:$A$23, 0)),"N/A based on utility billing method"),"N/A move-in date after 3/1/2024"))</f>
        <v/>
      </c>
      <c r="J259" s="165" t="str">
        <f>IF('2 - Unit Info'!T259 &lt;&gt;"", '2 - Unit Info'!T259, "")</f>
        <v/>
      </c>
      <c r="K259" s="164" t="str">
        <f>IF(LEN(F259)=0,"",IF(F259&lt;DATE(2024,3,1),IF(J259="Paid by tenant to landlord/third party (RUBS)", '5 - Utilities Total'!$D$25*'6 - Per Unit Calculation'!D259,"N/A based on utility billing method"),"N/A move-in date after 3/1/2024"))</f>
        <v/>
      </c>
      <c r="L259" s="164" t="str">
        <f>IF(LEN(F259)=0,"",IF(F259&lt;DATE(2024,3,1),IF(J259="Paid by tenant to landlord/third party (RUBS)",INDEX('Calculation Chart - SCC'!$E$3:$E$23, MATCH(E259,'Calculation Chart - SCC'!$D$3:$D$23, 0)),"N/A based on utility billing method"),"N/A move-in date after 3/1/2024"))</f>
        <v/>
      </c>
      <c r="M259" s="165" t="str">
        <f>IF('2 - Unit Info'!U259 &lt;&gt;"", '2 - Unit Info'!U259, "")</f>
        <v/>
      </c>
      <c r="N259" s="164" t="str">
        <f>IF(LEN(F259)=0,"",IF(F259&lt;DATE(2024,3,1),IF(M259="Paid by tenant to landlord/third party (RUBS)", '5 - Utilities Total'!$D$30*'6 - Per Unit Calculation'!D259,"N/A based on utility billing method"),"N/A move-in date after 3/1/2024"))</f>
        <v/>
      </c>
      <c r="O259" s="182" t="str">
        <f>IF(LEN(F259)=0,"",IF(F259&lt;DATE(2024,3,1),IF(M259="Paid by tenant to landlord/third party (RUBS)",INDEX('Calculation Chart - SCC'!$H$3:$H$23, MATCH(E259,'Calculation Chart - SCC'!$G$3:$G$23, 0)),"N/A based on utility billing method"),"N/A move-in date after 3/1/2024"))</f>
        <v/>
      </c>
      <c r="Q259" s="184" t="str">
        <f t="shared" si="6"/>
        <v/>
      </c>
      <c r="R259" s="97" t="str">
        <f t="shared" si="7"/>
        <v/>
      </c>
    </row>
    <row r="260" spans="1:18" ht="15.75" x14ac:dyDescent="0.25">
      <c r="A260" s="159" t="str">
        <f>IF('2 - Unit Info'!A260&lt;&gt;"",'2 - Unit Info'!A260,"")</f>
        <v/>
      </c>
      <c r="B260" s="160" t="str">
        <f>IF('2 - Unit Info'!E260&lt;&gt;"",'2 - Unit Info'!E260,"")</f>
        <v/>
      </c>
      <c r="C260" s="160" t="str">
        <f>IF('2 - Unit Info'!K260&lt;&gt;"",'2 - Unit Info'!K260,"")</f>
        <v/>
      </c>
      <c r="D260" s="160" t="str">
        <f>IF('2 - Unit Info'!H260&lt;&gt;"",'2 - Unit Info'!H260,"")</f>
        <v/>
      </c>
      <c r="E260" s="161" t="str">
        <f>IF('2 - Unit Info'!J260&lt;&gt;"",'2 - Unit Info'!J260,"")</f>
        <v/>
      </c>
      <c r="F260" s="162" t="str">
        <f>IF('2 - Unit Info'!L260 &lt;&gt;"", '2 - Unit Info'!L260, "")</f>
        <v/>
      </c>
      <c r="G260" s="163" t="str">
        <f>IF('2 - Unit Info'!S260 &lt;&gt;"", '2 - Unit Info'!S260, "")</f>
        <v/>
      </c>
      <c r="H260" s="164" t="str">
        <f>IF(LEN(F260)=0,"",IF(F260&lt;DATE(2024,3,1),IF(G260="Paid by tenant to landlord/third party (RUBS)", '5 - Utilities Total'!$D$20*'6 - Per Unit Calculation'!D260,"N/A based on utility billing method"),"N/A move-in date after 3/1/2024"))</f>
        <v/>
      </c>
      <c r="I260" s="164" t="str">
        <f>IF(LEN(F260)=0,"",IF(F260&lt;DATE(2024,3,1),IF(G260="Paid by tenant to landlord/third party (RUBS)", INDEX('Calculation Chart - SCC'!$B$3:$B$23, MATCH(E260,'Calculation Chart - SCC'!$A$3:$A$23, 0)),"N/A based on utility billing method"),"N/A move-in date after 3/1/2024"))</f>
        <v/>
      </c>
      <c r="J260" s="165" t="str">
        <f>IF('2 - Unit Info'!T260 &lt;&gt;"", '2 - Unit Info'!T260, "")</f>
        <v/>
      </c>
      <c r="K260" s="164" t="str">
        <f>IF(LEN(F260)=0,"",IF(F260&lt;DATE(2024,3,1),IF(J260="Paid by tenant to landlord/third party (RUBS)", '5 - Utilities Total'!$D$25*'6 - Per Unit Calculation'!D260,"N/A based on utility billing method"),"N/A move-in date after 3/1/2024"))</f>
        <v/>
      </c>
      <c r="L260" s="164" t="str">
        <f>IF(LEN(F260)=0,"",IF(F260&lt;DATE(2024,3,1),IF(J260="Paid by tenant to landlord/third party (RUBS)",INDEX('Calculation Chart - SCC'!$E$3:$E$23, MATCH(E260,'Calculation Chart - SCC'!$D$3:$D$23, 0)),"N/A based on utility billing method"),"N/A move-in date after 3/1/2024"))</f>
        <v/>
      </c>
      <c r="M260" s="165" t="str">
        <f>IF('2 - Unit Info'!U260 &lt;&gt;"", '2 - Unit Info'!U260, "")</f>
        <v/>
      </c>
      <c r="N260" s="164" t="str">
        <f>IF(LEN(F260)=0,"",IF(F260&lt;DATE(2024,3,1),IF(M260="Paid by tenant to landlord/third party (RUBS)", '5 - Utilities Total'!$D$30*'6 - Per Unit Calculation'!D260,"N/A based on utility billing method"),"N/A move-in date after 3/1/2024"))</f>
        <v/>
      </c>
      <c r="O260" s="182" t="str">
        <f>IF(LEN(F260)=0,"",IF(F260&lt;DATE(2024,3,1),IF(M260="Paid by tenant to landlord/third party (RUBS)",INDEX('Calculation Chart - SCC'!$H$3:$H$23, MATCH(E260,'Calculation Chart - SCC'!$G$3:$G$23, 0)),"N/A based on utility billing method"),"N/A move-in date after 3/1/2024"))</f>
        <v/>
      </c>
      <c r="Q260" s="184" t="str">
        <f t="shared" si="6"/>
        <v/>
      </c>
      <c r="R260" s="97" t="str">
        <f t="shared" si="7"/>
        <v/>
      </c>
    </row>
    <row r="261" spans="1:18" ht="15.75" x14ac:dyDescent="0.25">
      <c r="A261" s="159" t="str">
        <f>IF('2 - Unit Info'!A261&lt;&gt;"",'2 - Unit Info'!A261,"")</f>
        <v/>
      </c>
      <c r="B261" s="160" t="str">
        <f>IF('2 - Unit Info'!E261&lt;&gt;"",'2 - Unit Info'!E261,"")</f>
        <v/>
      </c>
      <c r="C261" s="160" t="str">
        <f>IF('2 - Unit Info'!K261&lt;&gt;"",'2 - Unit Info'!K261,"")</f>
        <v/>
      </c>
      <c r="D261" s="160" t="str">
        <f>IF('2 - Unit Info'!H261&lt;&gt;"",'2 - Unit Info'!H261,"")</f>
        <v/>
      </c>
      <c r="E261" s="161" t="str">
        <f>IF('2 - Unit Info'!J261&lt;&gt;"",'2 - Unit Info'!J261,"")</f>
        <v/>
      </c>
      <c r="F261" s="162" t="str">
        <f>IF('2 - Unit Info'!L261 &lt;&gt;"", '2 - Unit Info'!L261, "")</f>
        <v/>
      </c>
      <c r="G261" s="163" t="str">
        <f>IF('2 - Unit Info'!S261 &lt;&gt;"", '2 - Unit Info'!S261, "")</f>
        <v/>
      </c>
      <c r="H261" s="164" t="str">
        <f>IF(LEN(F261)=0,"",IF(F261&lt;DATE(2024,3,1),IF(G261="Paid by tenant to landlord/third party (RUBS)", '5 - Utilities Total'!$D$20*'6 - Per Unit Calculation'!D261,"N/A based on utility billing method"),"N/A move-in date after 3/1/2024"))</f>
        <v/>
      </c>
      <c r="I261" s="164" t="str">
        <f>IF(LEN(F261)=0,"",IF(F261&lt;DATE(2024,3,1),IF(G261="Paid by tenant to landlord/third party (RUBS)", INDEX('Calculation Chart - SCC'!$B$3:$B$23, MATCH(E261,'Calculation Chart - SCC'!$A$3:$A$23, 0)),"N/A based on utility billing method"),"N/A move-in date after 3/1/2024"))</f>
        <v/>
      </c>
      <c r="J261" s="165" t="str">
        <f>IF('2 - Unit Info'!T261 &lt;&gt;"", '2 - Unit Info'!T261, "")</f>
        <v/>
      </c>
      <c r="K261" s="164" t="str">
        <f>IF(LEN(F261)=0,"",IF(F261&lt;DATE(2024,3,1),IF(J261="Paid by tenant to landlord/third party (RUBS)", '5 - Utilities Total'!$D$25*'6 - Per Unit Calculation'!D261,"N/A based on utility billing method"),"N/A move-in date after 3/1/2024"))</f>
        <v/>
      </c>
      <c r="L261" s="164" t="str">
        <f>IF(LEN(F261)=0,"",IF(F261&lt;DATE(2024,3,1),IF(J261="Paid by tenant to landlord/third party (RUBS)",INDEX('Calculation Chart - SCC'!$E$3:$E$23, MATCH(E261,'Calculation Chart - SCC'!$D$3:$D$23, 0)),"N/A based on utility billing method"),"N/A move-in date after 3/1/2024"))</f>
        <v/>
      </c>
      <c r="M261" s="165" t="str">
        <f>IF('2 - Unit Info'!U261 &lt;&gt;"", '2 - Unit Info'!U261, "")</f>
        <v/>
      </c>
      <c r="N261" s="164" t="str">
        <f>IF(LEN(F261)=0,"",IF(F261&lt;DATE(2024,3,1),IF(M261="Paid by tenant to landlord/third party (RUBS)", '5 - Utilities Total'!$D$30*'6 - Per Unit Calculation'!D261,"N/A based on utility billing method"),"N/A move-in date after 3/1/2024"))</f>
        <v/>
      </c>
      <c r="O261" s="182" t="str">
        <f>IF(LEN(F261)=0,"",IF(F261&lt;DATE(2024,3,1),IF(M261="Paid by tenant to landlord/third party (RUBS)",INDEX('Calculation Chart - SCC'!$H$3:$H$23, MATCH(E261,'Calculation Chart - SCC'!$G$3:$G$23, 0)),"N/A based on utility billing method"),"N/A move-in date after 3/1/2024"))</f>
        <v/>
      </c>
      <c r="Q261" s="184" t="str">
        <f t="shared" si="6"/>
        <v/>
      </c>
      <c r="R261" s="97" t="str">
        <f t="shared" si="7"/>
        <v/>
      </c>
    </row>
    <row r="262" spans="1:18" ht="15.75" x14ac:dyDescent="0.25">
      <c r="A262" s="159" t="str">
        <f>IF('2 - Unit Info'!A262&lt;&gt;"",'2 - Unit Info'!A262,"")</f>
        <v/>
      </c>
      <c r="B262" s="160" t="str">
        <f>IF('2 - Unit Info'!E262&lt;&gt;"",'2 - Unit Info'!E262,"")</f>
        <v/>
      </c>
      <c r="C262" s="160" t="str">
        <f>IF('2 - Unit Info'!K262&lt;&gt;"",'2 - Unit Info'!K262,"")</f>
        <v/>
      </c>
      <c r="D262" s="160" t="str">
        <f>IF('2 - Unit Info'!H262&lt;&gt;"",'2 - Unit Info'!H262,"")</f>
        <v/>
      </c>
      <c r="E262" s="161" t="str">
        <f>IF('2 - Unit Info'!J262&lt;&gt;"",'2 - Unit Info'!J262,"")</f>
        <v/>
      </c>
      <c r="F262" s="162" t="str">
        <f>IF('2 - Unit Info'!L262 &lt;&gt;"", '2 - Unit Info'!L262, "")</f>
        <v/>
      </c>
      <c r="G262" s="163" t="str">
        <f>IF('2 - Unit Info'!S262 &lt;&gt;"", '2 - Unit Info'!S262, "")</f>
        <v/>
      </c>
      <c r="H262" s="164" t="str">
        <f>IF(LEN(F262)=0,"",IF(F262&lt;DATE(2024,3,1),IF(G262="Paid by tenant to landlord/third party (RUBS)", '5 - Utilities Total'!$D$20*'6 - Per Unit Calculation'!D262,"N/A based on utility billing method"),"N/A move-in date after 3/1/2024"))</f>
        <v/>
      </c>
      <c r="I262" s="164" t="str">
        <f>IF(LEN(F262)=0,"",IF(F262&lt;DATE(2024,3,1),IF(G262="Paid by tenant to landlord/third party (RUBS)", INDEX('Calculation Chart - SCC'!$B$3:$B$23, MATCH(E262,'Calculation Chart - SCC'!$A$3:$A$23, 0)),"N/A based on utility billing method"),"N/A move-in date after 3/1/2024"))</f>
        <v/>
      </c>
      <c r="J262" s="165" t="str">
        <f>IF('2 - Unit Info'!T262 &lt;&gt;"", '2 - Unit Info'!T262, "")</f>
        <v/>
      </c>
      <c r="K262" s="164" t="str">
        <f>IF(LEN(F262)=0,"",IF(F262&lt;DATE(2024,3,1),IF(J262="Paid by tenant to landlord/third party (RUBS)", '5 - Utilities Total'!$D$25*'6 - Per Unit Calculation'!D262,"N/A based on utility billing method"),"N/A move-in date after 3/1/2024"))</f>
        <v/>
      </c>
      <c r="L262" s="164" t="str">
        <f>IF(LEN(F262)=0,"",IF(F262&lt;DATE(2024,3,1),IF(J262="Paid by tenant to landlord/third party (RUBS)",INDEX('Calculation Chart - SCC'!$E$3:$E$23, MATCH(E262,'Calculation Chart - SCC'!$D$3:$D$23, 0)),"N/A based on utility billing method"),"N/A move-in date after 3/1/2024"))</f>
        <v/>
      </c>
      <c r="M262" s="165" t="str">
        <f>IF('2 - Unit Info'!U262 &lt;&gt;"", '2 - Unit Info'!U262, "")</f>
        <v/>
      </c>
      <c r="N262" s="164" t="str">
        <f>IF(LEN(F262)=0,"",IF(F262&lt;DATE(2024,3,1),IF(M262="Paid by tenant to landlord/third party (RUBS)", '5 - Utilities Total'!$D$30*'6 - Per Unit Calculation'!D262,"N/A based on utility billing method"),"N/A move-in date after 3/1/2024"))</f>
        <v/>
      </c>
      <c r="O262" s="182" t="str">
        <f>IF(LEN(F262)=0,"",IF(F262&lt;DATE(2024,3,1),IF(M262="Paid by tenant to landlord/third party (RUBS)",INDEX('Calculation Chart - SCC'!$H$3:$H$23, MATCH(E262,'Calculation Chart - SCC'!$G$3:$G$23, 0)),"N/A based on utility billing method"),"N/A move-in date after 3/1/2024"))</f>
        <v/>
      </c>
      <c r="Q262" s="184" t="str">
        <f t="shared" si="6"/>
        <v/>
      </c>
      <c r="R262" s="97" t="str">
        <f t="shared" si="7"/>
        <v/>
      </c>
    </row>
    <row r="263" spans="1:18" ht="15.75" x14ac:dyDescent="0.25">
      <c r="A263" s="159" t="str">
        <f>IF('2 - Unit Info'!A263&lt;&gt;"",'2 - Unit Info'!A263,"")</f>
        <v/>
      </c>
      <c r="B263" s="160" t="str">
        <f>IF('2 - Unit Info'!E263&lt;&gt;"",'2 - Unit Info'!E263,"")</f>
        <v/>
      </c>
      <c r="C263" s="160" t="str">
        <f>IF('2 - Unit Info'!K263&lt;&gt;"",'2 - Unit Info'!K263,"")</f>
        <v/>
      </c>
      <c r="D263" s="160" t="str">
        <f>IF('2 - Unit Info'!H263&lt;&gt;"",'2 - Unit Info'!H263,"")</f>
        <v/>
      </c>
      <c r="E263" s="161" t="str">
        <f>IF('2 - Unit Info'!J263&lt;&gt;"",'2 - Unit Info'!J263,"")</f>
        <v/>
      </c>
      <c r="F263" s="162" t="str">
        <f>IF('2 - Unit Info'!L263 &lt;&gt;"", '2 - Unit Info'!L263, "")</f>
        <v/>
      </c>
      <c r="G263" s="163" t="str">
        <f>IF('2 - Unit Info'!S263 &lt;&gt;"", '2 - Unit Info'!S263, "")</f>
        <v/>
      </c>
      <c r="H263" s="164" t="str">
        <f>IF(LEN(F263)=0,"",IF(F263&lt;DATE(2024,3,1),IF(G263="Paid by tenant to landlord/third party (RUBS)", '5 - Utilities Total'!$D$20*'6 - Per Unit Calculation'!D263,"N/A based on utility billing method"),"N/A move-in date after 3/1/2024"))</f>
        <v/>
      </c>
      <c r="I263" s="164" t="str">
        <f>IF(LEN(F263)=0,"",IF(F263&lt;DATE(2024,3,1),IF(G263="Paid by tenant to landlord/third party (RUBS)", INDEX('Calculation Chart - SCC'!$B$3:$B$23, MATCH(E263,'Calculation Chart - SCC'!$A$3:$A$23, 0)),"N/A based on utility billing method"),"N/A move-in date after 3/1/2024"))</f>
        <v/>
      </c>
      <c r="J263" s="165" t="str">
        <f>IF('2 - Unit Info'!T263 &lt;&gt;"", '2 - Unit Info'!T263, "")</f>
        <v/>
      </c>
      <c r="K263" s="164" t="str">
        <f>IF(LEN(F263)=0,"",IF(F263&lt;DATE(2024,3,1),IF(J263="Paid by tenant to landlord/third party (RUBS)", '5 - Utilities Total'!$D$25*'6 - Per Unit Calculation'!D263,"N/A based on utility billing method"),"N/A move-in date after 3/1/2024"))</f>
        <v/>
      </c>
      <c r="L263" s="164" t="str">
        <f>IF(LEN(F263)=0,"",IF(F263&lt;DATE(2024,3,1),IF(J263="Paid by tenant to landlord/third party (RUBS)",INDEX('Calculation Chart - SCC'!$E$3:$E$23, MATCH(E263,'Calculation Chart - SCC'!$D$3:$D$23, 0)),"N/A based on utility billing method"),"N/A move-in date after 3/1/2024"))</f>
        <v/>
      </c>
      <c r="M263" s="165" t="str">
        <f>IF('2 - Unit Info'!U263 &lt;&gt;"", '2 - Unit Info'!U263, "")</f>
        <v/>
      </c>
      <c r="N263" s="164" t="str">
        <f>IF(LEN(F263)=0,"",IF(F263&lt;DATE(2024,3,1),IF(M263="Paid by tenant to landlord/third party (RUBS)", '5 - Utilities Total'!$D$30*'6 - Per Unit Calculation'!D263,"N/A based on utility billing method"),"N/A move-in date after 3/1/2024"))</f>
        <v/>
      </c>
      <c r="O263" s="182" t="str">
        <f>IF(LEN(F263)=0,"",IF(F263&lt;DATE(2024,3,1),IF(M263="Paid by tenant to landlord/third party (RUBS)",INDEX('Calculation Chart - SCC'!$H$3:$H$23, MATCH(E263,'Calculation Chart - SCC'!$G$3:$G$23, 0)),"N/A based on utility billing method"),"N/A move-in date after 3/1/2024"))</f>
        <v/>
      </c>
      <c r="Q263" s="184" t="str">
        <f t="shared" si="6"/>
        <v/>
      </c>
      <c r="R263" s="97" t="str">
        <f t="shared" si="7"/>
        <v/>
      </c>
    </row>
    <row r="264" spans="1:18" ht="15.75" x14ac:dyDescent="0.25">
      <c r="A264" s="159" t="str">
        <f>IF('2 - Unit Info'!A264&lt;&gt;"",'2 - Unit Info'!A264,"")</f>
        <v/>
      </c>
      <c r="B264" s="160" t="str">
        <f>IF('2 - Unit Info'!E264&lt;&gt;"",'2 - Unit Info'!E264,"")</f>
        <v/>
      </c>
      <c r="C264" s="160" t="str">
        <f>IF('2 - Unit Info'!K264&lt;&gt;"",'2 - Unit Info'!K264,"")</f>
        <v/>
      </c>
      <c r="D264" s="160" t="str">
        <f>IF('2 - Unit Info'!H264&lt;&gt;"",'2 - Unit Info'!H264,"")</f>
        <v/>
      </c>
      <c r="E264" s="161" t="str">
        <f>IF('2 - Unit Info'!J264&lt;&gt;"",'2 - Unit Info'!J264,"")</f>
        <v/>
      </c>
      <c r="F264" s="162" t="str">
        <f>IF('2 - Unit Info'!L264 &lt;&gt;"", '2 - Unit Info'!L264, "")</f>
        <v/>
      </c>
      <c r="G264" s="163" t="str">
        <f>IF('2 - Unit Info'!S264 &lt;&gt;"", '2 - Unit Info'!S264, "")</f>
        <v/>
      </c>
      <c r="H264" s="164" t="str">
        <f>IF(LEN(F264)=0,"",IF(F264&lt;DATE(2024,3,1),IF(G264="Paid by tenant to landlord/third party (RUBS)", '5 - Utilities Total'!$D$20*'6 - Per Unit Calculation'!D264,"N/A based on utility billing method"),"N/A move-in date after 3/1/2024"))</f>
        <v/>
      </c>
      <c r="I264" s="164" t="str">
        <f>IF(LEN(F264)=0,"",IF(F264&lt;DATE(2024,3,1),IF(G264="Paid by tenant to landlord/third party (RUBS)", INDEX('Calculation Chart - SCC'!$B$3:$B$23, MATCH(E264,'Calculation Chart - SCC'!$A$3:$A$23, 0)),"N/A based on utility billing method"),"N/A move-in date after 3/1/2024"))</f>
        <v/>
      </c>
      <c r="J264" s="165" t="str">
        <f>IF('2 - Unit Info'!T264 &lt;&gt;"", '2 - Unit Info'!T264, "")</f>
        <v/>
      </c>
      <c r="K264" s="164" t="str">
        <f>IF(LEN(F264)=0,"",IF(F264&lt;DATE(2024,3,1),IF(J264="Paid by tenant to landlord/third party (RUBS)", '5 - Utilities Total'!$D$25*'6 - Per Unit Calculation'!D264,"N/A based on utility billing method"),"N/A move-in date after 3/1/2024"))</f>
        <v/>
      </c>
      <c r="L264" s="164" t="str">
        <f>IF(LEN(F264)=0,"",IF(F264&lt;DATE(2024,3,1),IF(J264="Paid by tenant to landlord/third party (RUBS)",INDEX('Calculation Chart - SCC'!$E$3:$E$23, MATCH(E264,'Calculation Chart - SCC'!$D$3:$D$23, 0)),"N/A based on utility billing method"),"N/A move-in date after 3/1/2024"))</f>
        <v/>
      </c>
      <c r="M264" s="165" t="str">
        <f>IF('2 - Unit Info'!U264 &lt;&gt;"", '2 - Unit Info'!U264, "")</f>
        <v/>
      </c>
      <c r="N264" s="164" t="str">
        <f>IF(LEN(F264)=0,"",IF(F264&lt;DATE(2024,3,1),IF(M264="Paid by tenant to landlord/third party (RUBS)", '5 - Utilities Total'!$D$30*'6 - Per Unit Calculation'!D264,"N/A based on utility billing method"),"N/A move-in date after 3/1/2024"))</f>
        <v/>
      </c>
      <c r="O264" s="182" t="str">
        <f>IF(LEN(F264)=0,"",IF(F264&lt;DATE(2024,3,1),IF(M264="Paid by tenant to landlord/third party (RUBS)",INDEX('Calculation Chart - SCC'!$H$3:$H$23, MATCH(E264,'Calculation Chart - SCC'!$G$3:$G$23, 0)),"N/A based on utility billing method"),"N/A move-in date after 3/1/2024"))</f>
        <v/>
      </c>
      <c r="Q264" s="184" t="str">
        <f t="shared" si="6"/>
        <v/>
      </c>
      <c r="R264" s="97" t="str">
        <f t="shared" si="7"/>
        <v/>
      </c>
    </row>
    <row r="265" spans="1:18" ht="15.75" x14ac:dyDescent="0.25">
      <c r="A265" s="159" t="str">
        <f>IF('2 - Unit Info'!A265&lt;&gt;"",'2 - Unit Info'!A265,"")</f>
        <v/>
      </c>
      <c r="B265" s="160" t="str">
        <f>IF('2 - Unit Info'!E265&lt;&gt;"",'2 - Unit Info'!E265,"")</f>
        <v/>
      </c>
      <c r="C265" s="160" t="str">
        <f>IF('2 - Unit Info'!K265&lt;&gt;"",'2 - Unit Info'!K265,"")</f>
        <v/>
      </c>
      <c r="D265" s="160" t="str">
        <f>IF('2 - Unit Info'!H265&lt;&gt;"",'2 - Unit Info'!H265,"")</f>
        <v/>
      </c>
      <c r="E265" s="161" t="str">
        <f>IF('2 - Unit Info'!J265&lt;&gt;"",'2 - Unit Info'!J265,"")</f>
        <v/>
      </c>
      <c r="F265" s="162" t="str">
        <f>IF('2 - Unit Info'!L265 &lt;&gt;"", '2 - Unit Info'!L265, "")</f>
        <v/>
      </c>
      <c r="G265" s="163" t="str">
        <f>IF('2 - Unit Info'!S265 &lt;&gt;"", '2 - Unit Info'!S265, "")</f>
        <v/>
      </c>
      <c r="H265" s="164" t="str">
        <f>IF(LEN(F265)=0,"",IF(F265&lt;DATE(2024,3,1),IF(G265="Paid by tenant to landlord/third party (RUBS)", '5 - Utilities Total'!$D$20*'6 - Per Unit Calculation'!D265,"N/A based on utility billing method"),"N/A move-in date after 3/1/2024"))</f>
        <v/>
      </c>
      <c r="I265" s="164" t="str">
        <f>IF(LEN(F265)=0,"",IF(F265&lt;DATE(2024,3,1),IF(G265="Paid by tenant to landlord/third party (RUBS)", INDEX('Calculation Chart - SCC'!$B$3:$B$23, MATCH(E265,'Calculation Chart - SCC'!$A$3:$A$23, 0)),"N/A based on utility billing method"),"N/A move-in date after 3/1/2024"))</f>
        <v/>
      </c>
      <c r="J265" s="165" t="str">
        <f>IF('2 - Unit Info'!T265 &lt;&gt;"", '2 - Unit Info'!T265, "")</f>
        <v/>
      </c>
      <c r="K265" s="164" t="str">
        <f>IF(LEN(F265)=0,"",IF(F265&lt;DATE(2024,3,1),IF(J265="Paid by tenant to landlord/third party (RUBS)", '5 - Utilities Total'!$D$25*'6 - Per Unit Calculation'!D265,"N/A based on utility billing method"),"N/A move-in date after 3/1/2024"))</f>
        <v/>
      </c>
      <c r="L265" s="164" t="str">
        <f>IF(LEN(F265)=0,"",IF(F265&lt;DATE(2024,3,1),IF(J265="Paid by tenant to landlord/third party (RUBS)",INDEX('Calculation Chart - SCC'!$E$3:$E$23, MATCH(E265,'Calculation Chart - SCC'!$D$3:$D$23, 0)),"N/A based on utility billing method"),"N/A move-in date after 3/1/2024"))</f>
        <v/>
      </c>
      <c r="M265" s="165" t="str">
        <f>IF('2 - Unit Info'!U265 &lt;&gt;"", '2 - Unit Info'!U265, "")</f>
        <v/>
      </c>
      <c r="N265" s="164" t="str">
        <f>IF(LEN(F265)=0,"",IF(F265&lt;DATE(2024,3,1),IF(M265="Paid by tenant to landlord/third party (RUBS)", '5 - Utilities Total'!$D$30*'6 - Per Unit Calculation'!D265,"N/A based on utility billing method"),"N/A move-in date after 3/1/2024"))</f>
        <v/>
      </c>
      <c r="O265" s="182" t="str">
        <f>IF(LEN(F265)=0,"",IF(F265&lt;DATE(2024,3,1),IF(M265="Paid by tenant to landlord/third party (RUBS)",INDEX('Calculation Chart - SCC'!$H$3:$H$23, MATCH(E265,'Calculation Chart - SCC'!$G$3:$G$23, 0)),"N/A based on utility billing method"),"N/A move-in date after 3/1/2024"))</f>
        <v/>
      </c>
      <c r="Q265" s="184" t="str">
        <f t="shared" si="6"/>
        <v/>
      </c>
      <c r="R265" s="97" t="str">
        <f t="shared" si="7"/>
        <v/>
      </c>
    </row>
    <row r="266" spans="1:18" ht="15.75" x14ac:dyDescent="0.25">
      <c r="A266" s="159" t="str">
        <f>IF('2 - Unit Info'!A266&lt;&gt;"",'2 - Unit Info'!A266,"")</f>
        <v/>
      </c>
      <c r="B266" s="160" t="str">
        <f>IF('2 - Unit Info'!E266&lt;&gt;"",'2 - Unit Info'!E266,"")</f>
        <v/>
      </c>
      <c r="C266" s="160" t="str">
        <f>IF('2 - Unit Info'!K266&lt;&gt;"",'2 - Unit Info'!K266,"")</f>
        <v/>
      </c>
      <c r="D266" s="160" t="str">
        <f>IF('2 - Unit Info'!H266&lt;&gt;"",'2 - Unit Info'!H266,"")</f>
        <v/>
      </c>
      <c r="E266" s="161" t="str">
        <f>IF('2 - Unit Info'!J266&lt;&gt;"",'2 - Unit Info'!J266,"")</f>
        <v/>
      </c>
      <c r="F266" s="162" t="str">
        <f>IF('2 - Unit Info'!L266 &lt;&gt;"", '2 - Unit Info'!L266, "")</f>
        <v/>
      </c>
      <c r="G266" s="163" t="str">
        <f>IF('2 - Unit Info'!S266 &lt;&gt;"", '2 - Unit Info'!S266, "")</f>
        <v/>
      </c>
      <c r="H266" s="164" t="str">
        <f>IF(LEN(F266)=0,"",IF(F266&lt;DATE(2024,3,1),IF(G266="Paid by tenant to landlord/third party (RUBS)", '5 - Utilities Total'!$D$20*'6 - Per Unit Calculation'!D266,"N/A based on utility billing method"),"N/A move-in date after 3/1/2024"))</f>
        <v/>
      </c>
      <c r="I266" s="164" t="str">
        <f>IF(LEN(F266)=0,"",IF(F266&lt;DATE(2024,3,1),IF(G266="Paid by tenant to landlord/third party (RUBS)", INDEX('Calculation Chart - SCC'!$B$3:$B$23, MATCH(E266,'Calculation Chart - SCC'!$A$3:$A$23, 0)),"N/A based on utility billing method"),"N/A move-in date after 3/1/2024"))</f>
        <v/>
      </c>
      <c r="J266" s="165" t="str">
        <f>IF('2 - Unit Info'!T266 &lt;&gt;"", '2 - Unit Info'!T266, "")</f>
        <v/>
      </c>
      <c r="K266" s="164" t="str">
        <f>IF(LEN(F266)=0,"",IF(F266&lt;DATE(2024,3,1),IF(J266="Paid by tenant to landlord/third party (RUBS)", '5 - Utilities Total'!$D$25*'6 - Per Unit Calculation'!D266,"N/A based on utility billing method"),"N/A move-in date after 3/1/2024"))</f>
        <v/>
      </c>
      <c r="L266" s="164" t="str">
        <f>IF(LEN(F266)=0,"",IF(F266&lt;DATE(2024,3,1),IF(J266="Paid by tenant to landlord/third party (RUBS)",INDEX('Calculation Chart - SCC'!$E$3:$E$23, MATCH(E266,'Calculation Chart - SCC'!$D$3:$D$23, 0)),"N/A based on utility billing method"),"N/A move-in date after 3/1/2024"))</f>
        <v/>
      </c>
      <c r="M266" s="165" t="str">
        <f>IF('2 - Unit Info'!U266 &lt;&gt;"", '2 - Unit Info'!U266, "")</f>
        <v/>
      </c>
      <c r="N266" s="164" t="str">
        <f>IF(LEN(F266)=0,"",IF(F266&lt;DATE(2024,3,1),IF(M266="Paid by tenant to landlord/third party (RUBS)", '5 - Utilities Total'!$D$30*'6 - Per Unit Calculation'!D266,"N/A based on utility billing method"),"N/A move-in date after 3/1/2024"))</f>
        <v/>
      </c>
      <c r="O266" s="182" t="str">
        <f>IF(LEN(F266)=0,"",IF(F266&lt;DATE(2024,3,1),IF(M266="Paid by tenant to landlord/third party (RUBS)",INDEX('Calculation Chart - SCC'!$H$3:$H$23, MATCH(E266,'Calculation Chart - SCC'!$G$3:$G$23, 0)),"N/A based on utility billing method"),"N/A move-in date after 3/1/2024"))</f>
        <v/>
      </c>
      <c r="Q266" s="184" t="str">
        <f t="shared" ref="Q266:Q329" si="8">IF(LEN(F266)=0,"",IF(F266&lt;DATE(2024,3,1),IF(SUM(H266,K266,N266)=0,"N/A based on utility billing method",SUM(H266,K266,N266)),"N/A move-in date after 3/1/2024"))</f>
        <v/>
      </c>
      <c r="R266" s="97" t="str">
        <f t="shared" ref="R266:R329" si="9">IF(LEN(F266)=0,"",IF(F266&lt;DATE(2024,3,1), IF(SUM(I266,L266,O266)=0, "N/A based on utility billing method", SUM(I266,L266,O266)), "N/A move-in date after 3/1/2024"))</f>
        <v/>
      </c>
    </row>
    <row r="267" spans="1:18" ht="15.75" x14ac:dyDescent="0.25">
      <c r="A267" s="159" t="str">
        <f>IF('2 - Unit Info'!A267&lt;&gt;"",'2 - Unit Info'!A267,"")</f>
        <v/>
      </c>
      <c r="B267" s="160" t="str">
        <f>IF('2 - Unit Info'!E267&lt;&gt;"",'2 - Unit Info'!E267,"")</f>
        <v/>
      </c>
      <c r="C267" s="160" t="str">
        <f>IF('2 - Unit Info'!K267&lt;&gt;"",'2 - Unit Info'!K267,"")</f>
        <v/>
      </c>
      <c r="D267" s="160" t="str">
        <f>IF('2 - Unit Info'!H267&lt;&gt;"",'2 - Unit Info'!H267,"")</f>
        <v/>
      </c>
      <c r="E267" s="161" t="str">
        <f>IF('2 - Unit Info'!J267&lt;&gt;"",'2 - Unit Info'!J267,"")</f>
        <v/>
      </c>
      <c r="F267" s="162" t="str">
        <f>IF('2 - Unit Info'!L267 &lt;&gt;"", '2 - Unit Info'!L267, "")</f>
        <v/>
      </c>
      <c r="G267" s="163" t="str">
        <f>IF('2 - Unit Info'!S267 &lt;&gt;"", '2 - Unit Info'!S267, "")</f>
        <v/>
      </c>
      <c r="H267" s="164" t="str">
        <f>IF(LEN(F267)=0,"",IF(F267&lt;DATE(2024,3,1),IF(G267="Paid by tenant to landlord/third party (RUBS)", '5 - Utilities Total'!$D$20*'6 - Per Unit Calculation'!D267,"N/A based on utility billing method"),"N/A move-in date after 3/1/2024"))</f>
        <v/>
      </c>
      <c r="I267" s="164" t="str">
        <f>IF(LEN(F267)=0,"",IF(F267&lt;DATE(2024,3,1),IF(G267="Paid by tenant to landlord/third party (RUBS)", INDEX('Calculation Chart - SCC'!$B$3:$B$23, MATCH(E267,'Calculation Chart - SCC'!$A$3:$A$23, 0)),"N/A based on utility billing method"),"N/A move-in date after 3/1/2024"))</f>
        <v/>
      </c>
      <c r="J267" s="165" t="str">
        <f>IF('2 - Unit Info'!T267 &lt;&gt;"", '2 - Unit Info'!T267, "")</f>
        <v/>
      </c>
      <c r="K267" s="164" t="str">
        <f>IF(LEN(F267)=0,"",IF(F267&lt;DATE(2024,3,1),IF(J267="Paid by tenant to landlord/third party (RUBS)", '5 - Utilities Total'!$D$25*'6 - Per Unit Calculation'!D267,"N/A based on utility billing method"),"N/A move-in date after 3/1/2024"))</f>
        <v/>
      </c>
      <c r="L267" s="164" t="str">
        <f>IF(LEN(F267)=0,"",IF(F267&lt;DATE(2024,3,1),IF(J267="Paid by tenant to landlord/third party (RUBS)",INDEX('Calculation Chart - SCC'!$E$3:$E$23, MATCH(E267,'Calculation Chart - SCC'!$D$3:$D$23, 0)),"N/A based on utility billing method"),"N/A move-in date after 3/1/2024"))</f>
        <v/>
      </c>
      <c r="M267" s="165" t="str">
        <f>IF('2 - Unit Info'!U267 &lt;&gt;"", '2 - Unit Info'!U267, "")</f>
        <v/>
      </c>
      <c r="N267" s="164" t="str">
        <f>IF(LEN(F267)=0,"",IF(F267&lt;DATE(2024,3,1),IF(M267="Paid by tenant to landlord/third party (RUBS)", '5 - Utilities Total'!$D$30*'6 - Per Unit Calculation'!D267,"N/A based on utility billing method"),"N/A move-in date after 3/1/2024"))</f>
        <v/>
      </c>
      <c r="O267" s="182" t="str">
        <f>IF(LEN(F267)=0,"",IF(F267&lt;DATE(2024,3,1),IF(M267="Paid by tenant to landlord/third party (RUBS)",INDEX('Calculation Chart - SCC'!$H$3:$H$23, MATCH(E267,'Calculation Chart - SCC'!$G$3:$G$23, 0)),"N/A based on utility billing method"),"N/A move-in date after 3/1/2024"))</f>
        <v/>
      </c>
      <c r="Q267" s="184" t="str">
        <f t="shared" si="8"/>
        <v/>
      </c>
      <c r="R267" s="97" t="str">
        <f t="shared" si="9"/>
        <v/>
      </c>
    </row>
    <row r="268" spans="1:18" ht="15.75" x14ac:dyDescent="0.25">
      <c r="A268" s="159" t="str">
        <f>IF('2 - Unit Info'!A268&lt;&gt;"",'2 - Unit Info'!A268,"")</f>
        <v/>
      </c>
      <c r="B268" s="160" t="str">
        <f>IF('2 - Unit Info'!E268&lt;&gt;"",'2 - Unit Info'!E268,"")</f>
        <v/>
      </c>
      <c r="C268" s="160" t="str">
        <f>IF('2 - Unit Info'!K268&lt;&gt;"",'2 - Unit Info'!K268,"")</f>
        <v/>
      </c>
      <c r="D268" s="160" t="str">
        <f>IF('2 - Unit Info'!H268&lt;&gt;"",'2 - Unit Info'!H268,"")</f>
        <v/>
      </c>
      <c r="E268" s="161" t="str">
        <f>IF('2 - Unit Info'!J268&lt;&gt;"",'2 - Unit Info'!J268,"")</f>
        <v/>
      </c>
      <c r="F268" s="162" t="str">
        <f>IF('2 - Unit Info'!L268 &lt;&gt;"", '2 - Unit Info'!L268, "")</f>
        <v/>
      </c>
      <c r="G268" s="163" t="str">
        <f>IF('2 - Unit Info'!S268 &lt;&gt;"", '2 - Unit Info'!S268, "")</f>
        <v/>
      </c>
      <c r="H268" s="164" t="str">
        <f>IF(LEN(F268)=0,"",IF(F268&lt;DATE(2024,3,1),IF(G268="Paid by tenant to landlord/third party (RUBS)", '5 - Utilities Total'!$D$20*'6 - Per Unit Calculation'!D268,"N/A based on utility billing method"),"N/A move-in date after 3/1/2024"))</f>
        <v/>
      </c>
      <c r="I268" s="164" t="str">
        <f>IF(LEN(F268)=0,"",IF(F268&lt;DATE(2024,3,1),IF(G268="Paid by tenant to landlord/third party (RUBS)", INDEX('Calculation Chart - SCC'!$B$3:$B$23, MATCH(E268,'Calculation Chart - SCC'!$A$3:$A$23, 0)),"N/A based on utility billing method"),"N/A move-in date after 3/1/2024"))</f>
        <v/>
      </c>
      <c r="J268" s="165" t="str">
        <f>IF('2 - Unit Info'!T268 &lt;&gt;"", '2 - Unit Info'!T268, "")</f>
        <v/>
      </c>
      <c r="K268" s="164" t="str">
        <f>IF(LEN(F268)=0,"",IF(F268&lt;DATE(2024,3,1),IF(J268="Paid by tenant to landlord/third party (RUBS)", '5 - Utilities Total'!$D$25*'6 - Per Unit Calculation'!D268,"N/A based on utility billing method"),"N/A move-in date after 3/1/2024"))</f>
        <v/>
      </c>
      <c r="L268" s="164" t="str">
        <f>IF(LEN(F268)=0,"",IF(F268&lt;DATE(2024,3,1),IF(J268="Paid by tenant to landlord/third party (RUBS)",INDEX('Calculation Chart - SCC'!$E$3:$E$23, MATCH(E268,'Calculation Chart - SCC'!$D$3:$D$23, 0)),"N/A based on utility billing method"),"N/A move-in date after 3/1/2024"))</f>
        <v/>
      </c>
      <c r="M268" s="165" t="str">
        <f>IF('2 - Unit Info'!U268 &lt;&gt;"", '2 - Unit Info'!U268, "")</f>
        <v/>
      </c>
      <c r="N268" s="164" t="str">
        <f>IF(LEN(F268)=0,"",IF(F268&lt;DATE(2024,3,1),IF(M268="Paid by tenant to landlord/third party (RUBS)", '5 - Utilities Total'!$D$30*'6 - Per Unit Calculation'!D268,"N/A based on utility billing method"),"N/A move-in date after 3/1/2024"))</f>
        <v/>
      </c>
      <c r="O268" s="182" t="str">
        <f>IF(LEN(F268)=0,"",IF(F268&lt;DATE(2024,3,1),IF(M268="Paid by tenant to landlord/third party (RUBS)",INDEX('Calculation Chart - SCC'!$H$3:$H$23, MATCH(E268,'Calculation Chart - SCC'!$G$3:$G$23, 0)),"N/A based on utility billing method"),"N/A move-in date after 3/1/2024"))</f>
        <v/>
      </c>
      <c r="Q268" s="184" t="str">
        <f t="shared" si="8"/>
        <v/>
      </c>
      <c r="R268" s="97" t="str">
        <f t="shared" si="9"/>
        <v/>
      </c>
    </row>
    <row r="269" spans="1:18" ht="15.75" x14ac:dyDescent="0.25">
      <c r="A269" s="159" t="str">
        <f>IF('2 - Unit Info'!A269&lt;&gt;"",'2 - Unit Info'!A269,"")</f>
        <v/>
      </c>
      <c r="B269" s="160" t="str">
        <f>IF('2 - Unit Info'!E269&lt;&gt;"",'2 - Unit Info'!E269,"")</f>
        <v/>
      </c>
      <c r="C269" s="160" t="str">
        <f>IF('2 - Unit Info'!K269&lt;&gt;"",'2 - Unit Info'!K269,"")</f>
        <v/>
      </c>
      <c r="D269" s="160" t="str">
        <f>IF('2 - Unit Info'!H269&lt;&gt;"",'2 - Unit Info'!H269,"")</f>
        <v/>
      </c>
      <c r="E269" s="161" t="str">
        <f>IF('2 - Unit Info'!J269&lt;&gt;"",'2 - Unit Info'!J269,"")</f>
        <v/>
      </c>
      <c r="F269" s="162" t="str">
        <f>IF('2 - Unit Info'!L269 &lt;&gt;"", '2 - Unit Info'!L269, "")</f>
        <v/>
      </c>
      <c r="G269" s="163" t="str">
        <f>IF('2 - Unit Info'!S269 &lt;&gt;"", '2 - Unit Info'!S269, "")</f>
        <v/>
      </c>
      <c r="H269" s="164" t="str">
        <f>IF(LEN(F269)=0,"",IF(F269&lt;DATE(2024,3,1),IF(G269="Paid by tenant to landlord/third party (RUBS)", '5 - Utilities Total'!$D$20*'6 - Per Unit Calculation'!D269,"N/A based on utility billing method"),"N/A move-in date after 3/1/2024"))</f>
        <v/>
      </c>
      <c r="I269" s="164" t="str">
        <f>IF(LEN(F269)=0,"",IF(F269&lt;DATE(2024,3,1),IF(G269="Paid by tenant to landlord/third party (RUBS)", INDEX('Calculation Chart - SCC'!$B$3:$B$23, MATCH(E269,'Calculation Chart - SCC'!$A$3:$A$23, 0)),"N/A based on utility billing method"),"N/A move-in date after 3/1/2024"))</f>
        <v/>
      </c>
      <c r="J269" s="165" t="str">
        <f>IF('2 - Unit Info'!T269 &lt;&gt;"", '2 - Unit Info'!T269, "")</f>
        <v/>
      </c>
      <c r="K269" s="164" t="str">
        <f>IF(LEN(F269)=0,"",IF(F269&lt;DATE(2024,3,1),IF(J269="Paid by tenant to landlord/third party (RUBS)", '5 - Utilities Total'!$D$25*'6 - Per Unit Calculation'!D269,"N/A based on utility billing method"),"N/A move-in date after 3/1/2024"))</f>
        <v/>
      </c>
      <c r="L269" s="164" t="str">
        <f>IF(LEN(F269)=0,"",IF(F269&lt;DATE(2024,3,1),IF(J269="Paid by tenant to landlord/third party (RUBS)",INDEX('Calculation Chart - SCC'!$E$3:$E$23, MATCH(E269,'Calculation Chart - SCC'!$D$3:$D$23, 0)),"N/A based on utility billing method"),"N/A move-in date after 3/1/2024"))</f>
        <v/>
      </c>
      <c r="M269" s="165" t="str">
        <f>IF('2 - Unit Info'!U269 &lt;&gt;"", '2 - Unit Info'!U269, "")</f>
        <v/>
      </c>
      <c r="N269" s="164" t="str">
        <f>IF(LEN(F269)=0,"",IF(F269&lt;DATE(2024,3,1),IF(M269="Paid by tenant to landlord/third party (RUBS)", '5 - Utilities Total'!$D$30*'6 - Per Unit Calculation'!D269,"N/A based on utility billing method"),"N/A move-in date after 3/1/2024"))</f>
        <v/>
      </c>
      <c r="O269" s="182" t="str">
        <f>IF(LEN(F269)=0,"",IF(F269&lt;DATE(2024,3,1),IF(M269="Paid by tenant to landlord/third party (RUBS)",INDEX('Calculation Chart - SCC'!$H$3:$H$23, MATCH(E269,'Calculation Chart - SCC'!$G$3:$G$23, 0)),"N/A based on utility billing method"),"N/A move-in date after 3/1/2024"))</f>
        <v/>
      </c>
      <c r="Q269" s="184" t="str">
        <f t="shared" si="8"/>
        <v/>
      </c>
      <c r="R269" s="97" t="str">
        <f t="shared" si="9"/>
        <v/>
      </c>
    </row>
    <row r="270" spans="1:18" ht="15.75" x14ac:dyDescent="0.25">
      <c r="A270" s="159" t="str">
        <f>IF('2 - Unit Info'!A270&lt;&gt;"",'2 - Unit Info'!A270,"")</f>
        <v/>
      </c>
      <c r="B270" s="160" t="str">
        <f>IF('2 - Unit Info'!E270&lt;&gt;"",'2 - Unit Info'!E270,"")</f>
        <v/>
      </c>
      <c r="C270" s="160" t="str">
        <f>IF('2 - Unit Info'!K270&lt;&gt;"",'2 - Unit Info'!K270,"")</f>
        <v/>
      </c>
      <c r="D270" s="160" t="str">
        <f>IF('2 - Unit Info'!H270&lt;&gt;"",'2 - Unit Info'!H270,"")</f>
        <v/>
      </c>
      <c r="E270" s="161" t="str">
        <f>IF('2 - Unit Info'!J270&lt;&gt;"",'2 - Unit Info'!J270,"")</f>
        <v/>
      </c>
      <c r="F270" s="162" t="str">
        <f>IF('2 - Unit Info'!L270 &lt;&gt;"", '2 - Unit Info'!L270, "")</f>
        <v/>
      </c>
      <c r="G270" s="163" t="str">
        <f>IF('2 - Unit Info'!S270 &lt;&gt;"", '2 - Unit Info'!S270, "")</f>
        <v/>
      </c>
      <c r="H270" s="164" t="str">
        <f>IF(LEN(F270)=0,"",IF(F270&lt;DATE(2024,3,1),IF(G270="Paid by tenant to landlord/third party (RUBS)", '5 - Utilities Total'!$D$20*'6 - Per Unit Calculation'!D270,"N/A based on utility billing method"),"N/A move-in date after 3/1/2024"))</f>
        <v/>
      </c>
      <c r="I270" s="164" t="str">
        <f>IF(LEN(F270)=0,"",IF(F270&lt;DATE(2024,3,1),IF(G270="Paid by tenant to landlord/third party (RUBS)", INDEX('Calculation Chart - SCC'!$B$3:$B$23, MATCH(E270,'Calculation Chart - SCC'!$A$3:$A$23, 0)),"N/A based on utility billing method"),"N/A move-in date after 3/1/2024"))</f>
        <v/>
      </c>
      <c r="J270" s="165" t="str">
        <f>IF('2 - Unit Info'!T270 &lt;&gt;"", '2 - Unit Info'!T270, "")</f>
        <v/>
      </c>
      <c r="K270" s="164" t="str">
        <f>IF(LEN(F270)=0,"",IF(F270&lt;DATE(2024,3,1),IF(J270="Paid by tenant to landlord/third party (RUBS)", '5 - Utilities Total'!$D$25*'6 - Per Unit Calculation'!D270,"N/A based on utility billing method"),"N/A move-in date after 3/1/2024"))</f>
        <v/>
      </c>
      <c r="L270" s="164" t="str">
        <f>IF(LEN(F270)=0,"",IF(F270&lt;DATE(2024,3,1),IF(J270="Paid by tenant to landlord/third party (RUBS)",INDEX('Calculation Chart - SCC'!$E$3:$E$23, MATCH(E270,'Calculation Chart - SCC'!$D$3:$D$23, 0)),"N/A based on utility billing method"),"N/A move-in date after 3/1/2024"))</f>
        <v/>
      </c>
      <c r="M270" s="165" t="str">
        <f>IF('2 - Unit Info'!U270 &lt;&gt;"", '2 - Unit Info'!U270, "")</f>
        <v/>
      </c>
      <c r="N270" s="164" t="str">
        <f>IF(LEN(F270)=0,"",IF(F270&lt;DATE(2024,3,1),IF(M270="Paid by tenant to landlord/third party (RUBS)", '5 - Utilities Total'!$D$30*'6 - Per Unit Calculation'!D270,"N/A based on utility billing method"),"N/A move-in date after 3/1/2024"))</f>
        <v/>
      </c>
      <c r="O270" s="182" t="str">
        <f>IF(LEN(F270)=0,"",IF(F270&lt;DATE(2024,3,1),IF(M270="Paid by tenant to landlord/third party (RUBS)",INDEX('Calculation Chart - SCC'!$H$3:$H$23, MATCH(E270,'Calculation Chart - SCC'!$G$3:$G$23, 0)),"N/A based on utility billing method"),"N/A move-in date after 3/1/2024"))</f>
        <v/>
      </c>
      <c r="Q270" s="184" t="str">
        <f t="shared" si="8"/>
        <v/>
      </c>
      <c r="R270" s="97" t="str">
        <f t="shared" si="9"/>
        <v/>
      </c>
    </row>
    <row r="271" spans="1:18" ht="15.75" x14ac:dyDescent="0.25">
      <c r="A271" s="159" t="str">
        <f>IF('2 - Unit Info'!A271&lt;&gt;"",'2 - Unit Info'!A271,"")</f>
        <v/>
      </c>
      <c r="B271" s="160" t="str">
        <f>IF('2 - Unit Info'!E271&lt;&gt;"",'2 - Unit Info'!E271,"")</f>
        <v/>
      </c>
      <c r="C271" s="160" t="str">
        <f>IF('2 - Unit Info'!K271&lt;&gt;"",'2 - Unit Info'!K271,"")</f>
        <v/>
      </c>
      <c r="D271" s="160" t="str">
        <f>IF('2 - Unit Info'!H271&lt;&gt;"",'2 - Unit Info'!H271,"")</f>
        <v/>
      </c>
      <c r="E271" s="161" t="str">
        <f>IF('2 - Unit Info'!J271&lt;&gt;"",'2 - Unit Info'!J271,"")</f>
        <v/>
      </c>
      <c r="F271" s="162" t="str">
        <f>IF('2 - Unit Info'!L271 &lt;&gt;"", '2 - Unit Info'!L271, "")</f>
        <v/>
      </c>
      <c r="G271" s="163" t="str">
        <f>IF('2 - Unit Info'!S271 &lt;&gt;"", '2 - Unit Info'!S271, "")</f>
        <v/>
      </c>
      <c r="H271" s="164" t="str">
        <f>IF(LEN(F271)=0,"",IF(F271&lt;DATE(2024,3,1),IF(G271="Paid by tenant to landlord/third party (RUBS)", '5 - Utilities Total'!$D$20*'6 - Per Unit Calculation'!D271,"N/A based on utility billing method"),"N/A move-in date after 3/1/2024"))</f>
        <v/>
      </c>
      <c r="I271" s="164" t="str">
        <f>IF(LEN(F271)=0,"",IF(F271&lt;DATE(2024,3,1),IF(G271="Paid by tenant to landlord/third party (RUBS)", INDEX('Calculation Chart - SCC'!$B$3:$B$23, MATCH(E271,'Calculation Chart - SCC'!$A$3:$A$23, 0)),"N/A based on utility billing method"),"N/A move-in date after 3/1/2024"))</f>
        <v/>
      </c>
      <c r="J271" s="165" t="str">
        <f>IF('2 - Unit Info'!T271 &lt;&gt;"", '2 - Unit Info'!T271, "")</f>
        <v/>
      </c>
      <c r="K271" s="164" t="str">
        <f>IF(LEN(F271)=0,"",IF(F271&lt;DATE(2024,3,1),IF(J271="Paid by tenant to landlord/third party (RUBS)", '5 - Utilities Total'!$D$25*'6 - Per Unit Calculation'!D271,"N/A based on utility billing method"),"N/A move-in date after 3/1/2024"))</f>
        <v/>
      </c>
      <c r="L271" s="164" t="str">
        <f>IF(LEN(F271)=0,"",IF(F271&lt;DATE(2024,3,1),IF(J271="Paid by tenant to landlord/third party (RUBS)",INDEX('Calculation Chart - SCC'!$E$3:$E$23, MATCH(E271,'Calculation Chart - SCC'!$D$3:$D$23, 0)),"N/A based on utility billing method"),"N/A move-in date after 3/1/2024"))</f>
        <v/>
      </c>
      <c r="M271" s="165" t="str">
        <f>IF('2 - Unit Info'!U271 &lt;&gt;"", '2 - Unit Info'!U271, "")</f>
        <v/>
      </c>
      <c r="N271" s="164" t="str">
        <f>IF(LEN(F271)=0,"",IF(F271&lt;DATE(2024,3,1),IF(M271="Paid by tenant to landlord/third party (RUBS)", '5 - Utilities Total'!$D$30*'6 - Per Unit Calculation'!D271,"N/A based on utility billing method"),"N/A move-in date after 3/1/2024"))</f>
        <v/>
      </c>
      <c r="O271" s="182" t="str">
        <f>IF(LEN(F271)=0,"",IF(F271&lt;DATE(2024,3,1),IF(M271="Paid by tenant to landlord/third party (RUBS)",INDEX('Calculation Chart - SCC'!$H$3:$H$23, MATCH(E271,'Calculation Chart - SCC'!$G$3:$G$23, 0)),"N/A based on utility billing method"),"N/A move-in date after 3/1/2024"))</f>
        <v/>
      </c>
      <c r="Q271" s="184" t="str">
        <f t="shared" si="8"/>
        <v/>
      </c>
      <c r="R271" s="97" t="str">
        <f t="shared" si="9"/>
        <v/>
      </c>
    </row>
    <row r="272" spans="1:18" ht="15.75" x14ac:dyDescent="0.25">
      <c r="A272" s="159" t="str">
        <f>IF('2 - Unit Info'!A272&lt;&gt;"",'2 - Unit Info'!A272,"")</f>
        <v/>
      </c>
      <c r="B272" s="160" t="str">
        <f>IF('2 - Unit Info'!E272&lt;&gt;"",'2 - Unit Info'!E272,"")</f>
        <v/>
      </c>
      <c r="C272" s="160" t="str">
        <f>IF('2 - Unit Info'!K272&lt;&gt;"",'2 - Unit Info'!K272,"")</f>
        <v/>
      </c>
      <c r="D272" s="160" t="str">
        <f>IF('2 - Unit Info'!H272&lt;&gt;"",'2 - Unit Info'!H272,"")</f>
        <v/>
      </c>
      <c r="E272" s="161" t="str">
        <f>IF('2 - Unit Info'!J272&lt;&gt;"",'2 - Unit Info'!J272,"")</f>
        <v/>
      </c>
      <c r="F272" s="162" t="str">
        <f>IF('2 - Unit Info'!L272 &lt;&gt;"", '2 - Unit Info'!L272, "")</f>
        <v/>
      </c>
      <c r="G272" s="163" t="str">
        <f>IF('2 - Unit Info'!S272 &lt;&gt;"", '2 - Unit Info'!S272, "")</f>
        <v/>
      </c>
      <c r="H272" s="164" t="str">
        <f>IF(LEN(F272)=0,"",IF(F272&lt;DATE(2024,3,1),IF(G272="Paid by tenant to landlord/third party (RUBS)", '5 - Utilities Total'!$D$20*'6 - Per Unit Calculation'!D272,"N/A based on utility billing method"),"N/A move-in date after 3/1/2024"))</f>
        <v/>
      </c>
      <c r="I272" s="164" t="str">
        <f>IF(LEN(F272)=0,"",IF(F272&lt;DATE(2024,3,1),IF(G272="Paid by tenant to landlord/third party (RUBS)", INDEX('Calculation Chart - SCC'!$B$3:$B$23, MATCH(E272,'Calculation Chart - SCC'!$A$3:$A$23, 0)),"N/A based on utility billing method"),"N/A move-in date after 3/1/2024"))</f>
        <v/>
      </c>
      <c r="J272" s="165" t="str">
        <f>IF('2 - Unit Info'!T272 &lt;&gt;"", '2 - Unit Info'!T272, "")</f>
        <v/>
      </c>
      <c r="K272" s="164" t="str">
        <f>IF(LEN(F272)=0,"",IF(F272&lt;DATE(2024,3,1),IF(J272="Paid by tenant to landlord/third party (RUBS)", '5 - Utilities Total'!$D$25*'6 - Per Unit Calculation'!D272,"N/A based on utility billing method"),"N/A move-in date after 3/1/2024"))</f>
        <v/>
      </c>
      <c r="L272" s="164" t="str">
        <f>IF(LEN(F272)=0,"",IF(F272&lt;DATE(2024,3,1),IF(J272="Paid by tenant to landlord/third party (RUBS)",INDEX('Calculation Chart - SCC'!$E$3:$E$23, MATCH(E272,'Calculation Chart - SCC'!$D$3:$D$23, 0)),"N/A based on utility billing method"),"N/A move-in date after 3/1/2024"))</f>
        <v/>
      </c>
      <c r="M272" s="165" t="str">
        <f>IF('2 - Unit Info'!U272 &lt;&gt;"", '2 - Unit Info'!U272, "")</f>
        <v/>
      </c>
      <c r="N272" s="164" t="str">
        <f>IF(LEN(F272)=0,"",IF(F272&lt;DATE(2024,3,1),IF(M272="Paid by tenant to landlord/third party (RUBS)", '5 - Utilities Total'!$D$30*'6 - Per Unit Calculation'!D272,"N/A based on utility billing method"),"N/A move-in date after 3/1/2024"))</f>
        <v/>
      </c>
      <c r="O272" s="182" t="str">
        <f>IF(LEN(F272)=0,"",IF(F272&lt;DATE(2024,3,1),IF(M272="Paid by tenant to landlord/third party (RUBS)",INDEX('Calculation Chart - SCC'!$H$3:$H$23, MATCH(E272,'Calculation Chart - SCC'!$G$3:$G$23, 0)),"N/A based on utility billing method"),"N/A move-in date after 3/1/2024"))</f>
        <v/>
      </c>
      <c r="Q272" s="184" t="str">
        <f t="shared" si="8"/>
        <v/>
      </c>
      <c r="R272" s="97" t="str">
        <f t="shared" si="9"/>
        <v/>
      </c>
    </row>
    <row r="273" spans="1:18" ht="15.75" x14ac:dyDescent="0.25">
      <c r="A273" s="159" t="str">
        <f>IF('2 - Unit Info'!A273&lt;&gt;"",'2 - Unit Info'!A273,"")</f>
        <v/>
      </c>
      <c r="B273" s="160" t="str">
        <f>IF('2 - Unit Info'!E273&lt;&gt;"",'2 - Unit Info'!E273,"")</f>
        <v/>
      </c>
      <c r="C273" s="160" t="str">
        <f>IF('2 - Unit Info'!K273&lt;&gt;"",'2 - Unit Info'!K273,"")</f>
        <v/>
      </c>
      <c r="D273" s="160" t="str">
        <f>IF('2 - Unit Info'!H273&lt;&gt;"",'2 - Unit Info'!H273,"")</f>
        <v/>
      </c>
      <c r="E273" s="161" t="str">
        <f>IF('2 - Unit Info'!J273&lt;&gt;"",'2 - Unit Info'!J273,"")</f>
        <v/>
      </c>
      <c r="F273" s="162" t="str">
        <f>IF('2 - Unit Info'!L273 &lt;&gt;"", '2 - Unit Info'!L273, "")</f>
        <v/>
      </c>
      <c r="G273" s="163" t="str">
        <f>IF('2 - Unit Info'!S273 &lt;&gt;"", '2 - Unit Info'!S273, "")</f>
        <v/>
      </c>
      <c r="H273" s="164" t="str">
        <f>IF(LEN(F273)=0,"",IF(F273&lt;DATE(2024,3,1),IF(G273="Paid by tenant to landlord/third party (RUBS)", '5 - Utilities Total'!$D$20*'6 - Per Unit Calculation'!D273,"N/A based on utility billing method"),"N/A move-in date after 3/1/2024"))</f>
        <v/>
      </c>
      <c r="I273" s="164" t="str">
        <f>IF(LEN(F273)=0,"",IF(F273&lt;DATE(2024,3,1),IF(G273="Paid by tenant to landlord/third party (RUBS)", INDEX('Calculation Chart - SCC'!$B$3:$B$23, MATCH(E273,'Calculation Chart - SCC'!$A$3:$A$23, 0)),"N/A based on utility billing method"),"N/A move-in date after 3/1/2024"))</f>
        <v/>
      </c>
      <c r="J273" s="165" t="str">
        <f>IF('2 - Unit Info'!T273 &lt;&gt;"", '2 - Unit Info'!T273, "")</f>
        <v/>
      </c>
      <c r="K273" s="164" t="str">
        <f>IF(LEN(F273)=0,"",IF(F273&lt;DATE(2024,3,1),IF(J273="Paid by tenant to landlord/third party (RUBS)", '5 - Utilities Total'!$D$25*'6 - Per Unit Calculation'!D273,"N/A based on utility billing method"),"N/A move-in date after 3/1/2024"))</f>
        <v/>
      </c>
      <c r="L273" s="164" t="str">
        <f>IF(LEN(F273)=0,"",IF(F273&lt;DATE(2024,3,1),IF(J273="Paid by tenant to landlord/third party (RUBS)",INDEX('Calculation Chart - SCC'!$E$3:$E$23, MATCH(E273,'Calculation Chart - SCC'!$D$3:$D$23, 0)),"N/A based on utility billing method"),"N/A move-in date after 3/1/2024"))</f>
        <v/>
      </c>
      <c r="M273" s="165" t="str">
        <f>IF('2 - Unit Info'!U273 &lt;&gt;"", '2 - Unit Info'!U273, "")</f>
        <v/>
      </c>
      <c r="N273" s="164" t="str">
        <f>IF(LEN(F273)=0,"",IF(F273&lt;DATE(2024,3,1),IF(M273="Paid by tenant to landlord/third party (RUBS)", '5 - Utilities Total'!$D$30*'6 - Per Unit Calculation'!D273,"N/A based on utility billing method"),"N/A move-in date after 3/1/2024"))</f>
        <v/>
      </c>
      <c r="O273" s="182" t="str">
        <f>IF(LEN(F273)=0,"",IF(F273&lt;DATE(2024,3,1),IF(M273="Paid by tenant to landlord/third party (RUBS)",INDEX('Calculation Chart - SCC'!$H$3:$H$23, MATCH(E273,'Calculation Chart - SCC'!$G$3:$G$23, 0)),"N/A based on utility billing method"),"N/A move-in date after 3/1/2024"))</f>
        <v/>
      </c>
      <c r="Q273" s="184" t="str">
        <f t="shared" si="8"/>
        <v/>
      </c>
      <c r="R273" s="97" t="str">
        <f t="shared" si="9"/>
        <v/>
      </c>
    </row>
    <row r="274" spans="1:18" ht="15.75" x14ac:dyDescent="0.25">
      <c r="A274" s="159" t="str">
        <f>IF('2 - Unit Info'!A274&lt;&gt;"",'2 - Unit Info'!A274,"")</f>
        <v/>
      </c>
      <c r="B274" s="160" t="str">
        <f>IF('2 - Unit Info'!E274&lt;&gt;"",'2 - Unit Info'!E274,"")</f>
        <v/>
      </c>
      <c r="C274" s="160" t="str">
        <f>IF('2 - Unit Info'!K274&lt;&gt;"",'2 - Unit Info'!K274,"")</f>
        <v/>
      </c>
      <c r="D274" s="160" t="str">
        <f>IF('2 - Unit Info'!H274&lt;&gt;"",'2 - Unit Info'!H274,"")</f>
        <v/>
      </c>
      <c r="E274" s="161" t="str">
        <f>IF('2 - Unit Info'!J274&lt;&gt;"",'2 - Unit Info'!J274,"")</f>
        <v/>
      </c>
      <c r="F274" s="162" t="str">
        <f>IF('2 - Unit Info'!L274 &lt;&gt;"", '2 - Unit Info'!L274, "")</f>
        <v/>
      </c>
      <c r="G274" s="163" t="str">
        <f>IF('2 - Unit Info'!S274 &lt;&gt;"", '2 - Unit Info'!S274, "")</f>
        <v/>
      </c>
      <c r="H274" s="164" t="str">
        <f>IF(LEN(F274)=0,"",IF(F274&lt;DATE(2024,3,1),IF(G274="Paid by tenant to landlord/third party (RUBS)", '5 - Utilities Total'!$D$20*'6 - Per Unit Calculation'!D274,"N/A based on utility billing method"),"N/A move-in date after 3/1/2024"))</f>
        <v/>
      </c>
      <c r="I274" s="164" t="str">
        <f>IF(LEN(F274)=0,"",IF(F274&lt;DATE(2024,3,1),IF(G274="Paid by tenant to landlord/third party (RUBS)", INDEX('Calculation Chart - SCC'!$B$3:$B$23, MATCH(E274,'Calculation Chart - SCC'!$A$3:$A$23, 0)),"N/A based on utility billing method"),"N/A move-in date after 3/1/2024"))</f>
        <v/>
      </c>
      <c r="J274" s="165" t="str">
        <f>IF('2 - Unit Info'!T274 &lt;&gt;"", '2 - Unit Info'!T274, "")</f>
        <v/>
      </c>
      <c r="K274" s="164" t="str">
        <f>IF(LEN(F274)=0,"",IF(F274&lt;DATE(2024,3,1),IF(J274="Paid by tenant to landlord/third party (RUBS)", '5 - Utilities Total'!$D$25*'6 - Per Unit Calculation'!D274,"N/A based on utility billing method"),"N/A move-in date after 3/1/2024"))</f>
        <v/>
      </c>
      <c r="L274" s="164" t="str">
        <f>IF(LEN(F274)=0,"",IF(F274&lt;DATE(2024,3,1),IF(J274="Paid by tenant to landlord/third party (RUBS)",INDEX('Calculation Chart - SCC'!$E$3:$E$23, MATCH(E274,'Calculation Chart - SCC'!$D$3:$D$23, 0)),"N/A based on utility billing method"),"N/A move-in date after 3/1/2024"))</f>
        <v/>
      </c>
      <c r="M274" s="165" t="str">
        <f>IF('2 - Unit Info'!U274 &lt;&gt;"", '2 - Unit Info'!U274, "")</f>
        <v/>
      </c>
      <c r="N274" s="164" t="str">
        <f>IF(LEN(F274)=0,"",IF(F274&lt;DATE(2024,3,1),IF(M274="Paid by tenant to landlord/third party (RUBS)", '5 - Utilities Total'!$D$30*'6 - Per Unit Calculation'!D274,"N/A based on utility billing method"),"N/A move-in date after 3/1/2024"))</f>
        <v/>
      </c>
      <c r="O274" s="182" t="str">
        <f>IF(LEN(F274)=0,"",IF(F274&lt;DATE(2024,3,1),IF(M274="Paid by tenant to landlord/third party (RUBS)",INDEX('Calculation Chart - SCC'!$H$3:$H$23, MATCH(E274,'Calculation Chart - SCC'!$G$3:$G$23, 0)),"N/A based on utility billing method"),"N/A move-in date after 3/1/2024"))</f>
        <v/>
      </c>
      <c r="Q274" s="184" t="str">
        <f t="shared" si="8"/>
        <v/>
      </c>
      <c r="R274" s="97" t="str">
        <f t="shared" si="9"/>
        <v/>
      </c>
    </row>
    <row r="275" spans="1:18" ht="15.75" x14ac:dyDescent="0.25">
      <c r="A275" s="159" t="str">
        <f>IF('2 - Unit Info'!A275&lt;&gt;"",'2 - Unit Info'!A275,"")</f>
        <v/>
      </c>
      <c r="B275" s="160" t="str">
        <f>IF('2 - Unit Info'!E275&lt;&gt;"",'2 - Unit Info'!E275,"")</f>
        <v/>
      </c>
      <c r="C275" s="160" t="str">
        <f>IF('2 - Unit Info'!K275&lt;&gt;"",'2 - Unit Info'!K275,"")</f>
        <v/>
      </c>
      <c r="D275" s="160" t="str">
        <f>IF('2 - Unit Info'!H275&lt;&gt;"",'2 - Unit Info'!H275,"")</f>
        <v/>
      </c>
      <c r="E275" s="161" t="str">
        <f>IF('2 - Unit Info'!J275&lt;&gt;"",'2 - Unit Info'!J275,"")</f>
        <v/>
      </c>
      <c r="F275" s="162" t="str">
        <f>IF('2 - Unit Info'!L275 &lt;&gt;"", '2 - Unit Info'!L275, "")</f>
        <v/>
      </c>
      <c r="G275" s="163" t="str">
        <f>IF('2 - Unit Info'!S275 &lt;&gt;"", '2 - Unit Info'!S275, "")</f>
        <v/>
      </c>
      <c r="H275" s="164" t="str">
        <f>IF(LEN(F275)=0,"",IF(F275&lt;DATE(2024,3,1),IF(G275="Paid by tenant to landlord/third party (RUBS)", '5 - Utilities Total'!$D$20*'6 - Per Unit Calculation'!D275,"N/A based on utility billing method"),"N/A move-in date after 3/1/2024"))</f>
        <v/>
      </c>
      <c r="I275" s="164" t="str">
        <f>IF(LEN(F275)=0,"",IF(F275&lt;DATE(2024,3,1),IF(G275="Paid by tenant to landlord/third party (RUBS)", INDEX('Calculation Chart - SCC'!$B$3:$B$23, MATCH(E275,'Calculation Chart - SCC'!$A$3:$A$23, 0)),"N/A based on utility billing method"),"N/A move-in date after 3/1/2024"))</f>
        <v/>
      </c>
      <c r="J275" s="165" t="str">
        <f>IF('2 - Unit Info'!T275 &lt;&gt;"", '2 - Unit Info'!T275, "")</f>
        <v/>
      </c>
      <c r="K275" s="164" t="str">
        <f>IF(LEN(F275)=0,"",IF(F275&lt;DATE(2024,3,1),IF(J275="Paid by tenant to landlord/third party (RUBS)", '5 - Utilities Total'!$D$25*'6 - Per Unit Calculation'!D275,"N/A based on utility billing method"),"N/A move-in date after 3/1/2024"))</f>
        <v/>
      </c>
      <c r="L275" s="164" t="str">
        <f>IF(LEN(F275)=0,"",IF(F275&lt;DATE(2024,3,1),IF(J275="Paid by tenant to landlord/third party (RUBS)",INDEX('Calculation Chart - SCC'!$E$3:$E$23, MATCH(E275,'Calculation Chart - SCC'!$D$3:$D$23, 0)),"N/A based on utility billing method"),"N/A move-in date after 3/1/2024"))</f>
        <v/>
      </c>
      <c r="M275" s="165" t="str">
        <f>IF('2 - Unit Info'!U275 &lt;&gt;"", '2 - Unit Info'!U275, "")</f>
        <v/>
      </c>
      <c r="N275" s="164" t="str">
        <f>IF(LEN(F275)=0,"",IF(F275&lt;DATE(2024,3,1),IF(M275="Paid by tenant to landlord/third party (RUBS)", '5 - Utilities Total'!$D$30*'6 - Per Unit Calculation'!D275,"N/A based on utility billing method"),"N/A move-in date after 3/1/2024"))</f>
        <v/>
      </c>
      <c r="O275" s="182" t="str">
        <f>IF(LEN(F275)=0,"",IF(F275&lt;DATE(2024,3,1),IF(M275="Paid by tenant to landlord/third party (RUBS)",INDEX('Calculation Chart - SCC'!$H$3:$H$23, MATCH(E275,'Calculation Chart - SCC'!$G$3:$G$23, 0)),"N/A based on utility billing method"),"N/A move-in date after 3/1/2024"))</f>
        <v/>
      </c>
      <c r="Q275" s="184" t="str">
        <f t="shared" si="8"/>
        <v/>
      </c>
      <c r="R275" s="97" t="str">
        <f t="shared" si="9"/>
        <v/>
      </c>
    </row>
    <row r="276" spans="1:18" ht="15.75" x14ac:dyDescent="0.25">
      <c r="A276" s="159" t="str">
        <f>IF('2 - Unit Info'!A276&lt;&gt;"",'2 - Unit Info'!A276,"")</f>
        <v/>
      </c>
      <c r="B276" s="160" t="str">
        <f>IF('2 - Unit Info'!E276&lt;&gt;"",'2 - Unit Info'!E276,"")</f>
        <v/>
      </c>
      <c r="C276" s="160" t="str">
        <f>IF('2 - Unit Info'!K276&lt;&gt;"",'2 - Unit Info'!K276,"")</f>
        <v/>
      </c>
      <c r="D276" s="160" t="str">
        <f>IF('2 - Unit Info'!H276&lt;&gt;"",'2 - Unit Info'!H276,"")</f>
        <v/>
      </c>
      <c r="E276" s="161" t="str">
        <f>IF('2 - Unit Info'!J276&lt;&gt;"",'2 - Unit Info'!J276,"")</f>
        <v/>
      </c>
      <c r="F276" s="162" t="str">
        <f>IF('2 - Unit Info'!L276 &lt;&gt;"", '2 - Unit Info'!L276, "")</f>
        <v/>
      </c>
      <c r="G276" s="163" t="str">
        <f>IF('2 - Unit Info'!S276 &lt;&gt;"", '2 - Unit Info'!S276, "")</f>
        <v/>
      </c>
      <c r="H276" s="164" t="str">
        <f>IF(LEN(F276)=0,"",IF(F276&lt;DATE(2024,3,1),IF(G276="Paid by tenant to landlord/third party (RUBS)", '5 - Utilities Total'!$D$20*'6 - Per Unit Calculation'!D276,"N/A based on utility billing method"),"N/A move-in date after 3/1/2024"))</f>
        <v/>
      </c>
      <c r="I276" s="164" t="str">
        <f>IF(LEN(F276)=0,"",IF(F276&lt;DATE(2024,3,1),IF(G276="Paid by tenant to landlord/third party (RUBS)", INDEX('Calculation Chart - SCC'!$B$3:$B$23, MATCH(E276,'Calculation Chart - SCC'!$A$3:$A$23, 0)),"N/A based on utility billing method"),"N/A move-in date after 3/1/2024"))</f>
        <v/>
      </c>
      <c r="J276" s="165" t="str">
        <f>IF('2 - Unit Info'!T276 &lt;&gt;"", '2 - Unit Info'!T276, "")</f>
        <v/>
      </c>
      <c r="K276" s="164" t="str">
        <f>IF(LEN(F276)=0,"",IF(F276&lt;DATE(2024,3,1),IF(J276="Paid by tenant to landlord/third party (RUBS)", '5 - Utilities Total'!$D$25*'6 - Per Unit Calculation'!D276,"N/A based on utility billing method"),"N/A move-in date after 3/1/2024"))</f>
        <v/>
      </c>
      <c r="L276" s="164" t="str">
        <f>IF(LEN(F276)=0,"",IF(F276&lt;DATE(2024,3,1),IF(J276="Paid by tenant to landlord/third party (RUBS)",INDEX('Calculation Chart - SCC'!$E$3:$E$23, MATCH(E276,'Calculation Chart - SCC'!$D$3:$D$23, 0)),"N/A based on utility billing method"),"N/A move-in date after 3/1/2024"))</f>
        <v/>
      </c>
      <c r="M276" s="165" t="str">
        <f>IF('2 - Unit Info'!U276 &lt;&gt;"", '2 - Unit Info'!U276, "")</f>
        <v/>
      </c>
      <c r="N276" s="164" t="str">
        <f>IF(LEN(F276)=0,"",IF(F276&lt;DATE(2024,3,1),IF(M276="Paid by tenant to landlord/third party (RUBS)", '5 - Utilities Total'!$D$30*'6 - Per Unit Calculation'!D276,"N/A based on utility billing method"),"N/A move-in date after 3/1/2024"))</f>
        <v/>
      </c>
      <c r="O276" s="182" t="str">
        <f>IF(LEN(F276)=0,"",IF(F276&lt;DATE(2024,3,1),IF(M276="Paid by tenant to landlord/third party (RUBS)",INDEX('Calculation Chart - SCC'!$H$3:$H$23, MATCH(E276,'Calculation Chart - SCC'!$G$3:$G$23, 0)),"N/A based on utility billing method"),"N/A move-in date after 3/1/2024"))</f>
        <v/>
      </c>
      <c r="Q276" s="184" t="str">
        <f t="shared" si="8"/>
        <v/>
      </c>
      <c r="R276" s="97" t="str">
        <f t="shared" si="9"/>
        <v/>
      </c>
    </row>
    <row r="277" spans="1:18" ht="15.75" x14ac:dyDescent="0.25">
      <c r="A277" s="159" t="str">
        <f>IF('2 - Unit Info'!A277&lt;&gt;"",'2 - Unit Info'!A277,"")</f>
        <v/>
      </c>
      <c r="B277" s="160" t="str">
        <f>IF('2 - Unit Info'!E277&lt;&gt;"",'2 - Unit Info'!E277,"")</f>
        <v/>
      </c>
      <c r="C277" s="160" t="str">
        <f>IF('2 - Unit Info'!K277&lt;&gt;"",'2 - Unit Info'!K277,"")</f>
        <v/>
      </c>
      <c r="D277" s="160" t="str">
        <f>IF('2 - Unit Info'!H277&lt;&gt;"",'2 - Unit Info'!H277,"")</f>
        <v/>
      </c>
      <c r="E277" s="161" t="str">
        <f>IF('2 - Unit Info'!J277&lt;&gt;"",'2 - Unit Info'!J277,"")</f>
        <v/>
      </c>
      <c r="F277" s="162" t="str">
        <f>IF('2 - Unit Info'!L277 &lt;&gt;"", '2 - Unit Info'!L277, "")</f>
        <v/>
      </c>
      <c r="G277" s="163" t="str">
        <f>IF('2 - Unit Info'!S277 &lt;&gt;"", '2 - Unit Info'!S277, "")</f>
        <v/>
      </c>
      <c r="H277" s="164" t="str">
        <f>IF(LEN(F277)=0,"",IF(F277&lt;DATE(2024,3,1),IF(G277="Paid by tenant to landlord/third party (RUBS)", '5 - Utilities Total'!$D$20*'6 - Per Unit Calculation'!D277,"N/A based on utility billing method"),"N/A move-in date after 3/1/2024"))</f>
        <v/>
      </c>
      <c r="I277" s="164" t="str">
        <f>IF(LEN(F277)=0,"",IF(F277&lt;DATE(2024,3,1),IF(G277="Paid by tenant to landlord/third party (RUBS)", INDEX('Calculation Chart - SCC'!$B$3:$B$23, MATCH(E277,'Calculation Chart - SCC'!$A$3:$A$23, 0)),"N/A based on utility billing method"),"N/A move-in date after 3/1/2024"))</f>
        <v/>
      </c>
      <c r="J277" s="165" t="str">
        <f>IF('2 - Unit Info'!T277 &lt;&gt;"", '2 - Unit Info'!T277, "")</f>
        <v/>
      </c>
      <c r="K277" s="164" t="str">
        <f>IF(LEN(F277)=0,"",IF(F277&lt;DATE(2024,3,1),IF(J277="Paid by tenant to landlord/third party (RUBS)", '5 - Utilities Total'!$D$25*'6 - Per Unit Calculation'!D277,"N/A based on utility billing method"),"N/A move-in date after 3/1/2024"))</f>
        <v/>
      </c>
      <c r="L277" s="164" t="str">
        <f>IF(LEN(F277)=0,"",IF(F277&lt;DATE(2024,3,1),IF(J277="Paid by tenant to landlord/third party (RUBS)",INDEX('Calculation Chart - SCC'!$E$3:$E$23, MATCH(E277,'Calculation Chart - SCC'!$D$3:$D$23, 0)),"N/A based on utility billing method"),"N/A move-in date after 3/1/2024"))</f>
        <v/>
      </c>
      <c r="M277" s="165" t="str">
        <f>IF('2 - Unit Info'!U277 &lt;&gt;"", '2 - Unit Info'!U277, "")</f>
        <v/>
      </c>
      <c r="N277" s="164" t="str">
        <f>IF(LEN(F277)=0,"",IF(F277&lt;DATE(2024,3,1),IF(M277="Paid by tenant to landlord/third party (RUBS)", '5 - Utilities Total'!$D$30*'6 - Per Unit Calculation'!D277,"N/A based on utility billing method"),"N/A move-in date after 3/1/2024"))</f>
        <v/>
      </c>
      <c r="O277" s="182" t="str">
        <f>IF(LEN(F277)=0,"",IF(F277&lt;DATE(2024,3,1),IF(M277="Paid by tenant to landlord/third party (RUBS)",INDEX('Calculation Chart - SCC'!$H$3:$H$23, MATCH(E277,'Calculation Chart - SCC'!$G$3:$G$23, 0)),"N/A based on utility billing method"),"N/A move-in date after 3/1/2024"))</f>
        <v/>
      </c>
      <c r="Q277" s="184" t="str">
        <f t="shared" si="8"/>
        <v/>
      </c>
      <c r="R277" s="97" t="str">
        <f t="shared" si="9"/>
        <v/>
      </c>
    </row>
    <row r="278" spans="1:18" ht="15.75" x14ac:dyDescent="0.25">
      <c r="A278" s="159" t="str">
        <f>IF('2 - Unit Info'!A278&lt;&gt;"",'2 - Unit Info'!A278,"")</f>
        <v/>
      </c>
      <c r="B278" s="160" t="str">
        <f>IF('2 - Unit Info'!E278&lt;&gt;"",'2 - Unit Info'!E278,"")</f>
        <v/>
      </c>
      <c r="C278" s="160" t="str">
        <f>IF('2 - Unit Info'!K278&lt;&gt;"",'2 - Unit Info'!K278,"")</f>
        <v/>
      </c>
      <c r="D278" s="160" t="str">
        <f>IF('2 - Unit Info'!H278&lt;&gt;"",'2 - Unit Info'!H278,"")</f>
        <v/>
      </c>
      <c r="E278" s="161" t="str">
        <f>IF('2 - Unit Info'!J278&lt;&gt;"",'2 - Unit Info'!J278,"")</f>
        <v/>
      </c>
      <c r="F278" s="162" t="str">
        <f>IF('2 - Unit Info'!L278 &lt;&gt;"", '2 - Unit Info'!L278, "")</f>
        <v/>
      </c>
      <c r="G278" s="163" t="str">
        <f>IF('2 - Unit Info'!S278 &lt;&gt;"", '2 - Unit Info'!S278, "")</f>
        <v/>
      </c>
      <c r="H278" s="164" t="str">
        <f>IF(LEN(F278)=0,"",IF(F278&lt;DATE(2024,3,1),IF(G278="Paid by tenant to landlord/third party (RUBS)", '5 - Utilities Total'!$D$20*'6 - Per Unit Calculation'!D278,"N/A based on utility billing method"),"N/A move-in date after 3/1/2024"))</f>
        <v/>
      </c>
      <c r="I278" s="164" t="str">
        <f>IF(LEN(F278)=0,"",IF(F278&lt;DATE(2024,3,1),IF(G278="Paid by tenant to landlord/third party (RUBS)", INDEX('Calculation Chart - SCC'!$B$3:$B$23, MATCH(E278,'Calculation Chart - SCC'!$A$3:$A$23, 0)),"N/A based on utility billing method"),"N/A move-in date after 3/1/2024"))</f>
        <v/>
      </c>
      <c r="J278" s="165" t="str">
        <f>IF('2 - Unit Info'!T278 &lt;&gt;"", '2 - Unit Info'!T278, "")</f>
        <v/>
      </c>
      <c r="K278" s="164" t="str">
        <f>IF(LEN(F278)=0,"",IF(F278&lt;DATE(2024,3,1),IF(J278="Paid by tenant to landlord/third party (RUBS)", '5 - Utilities Total'!$D$25*'6 - Per Unit Calculation'!D278,"N/A based on utility billing method"),"N/A move-in date after 3/1/2024"))</f>
        <v/>
      </c>
      <c r="L278" s="164" t="str">
        <f>IF(LEN(F278)=0,"",IF(F278&lt;DATE(2024,3,1),IF(J278="Paid by tenant to landlord/third party (RUBS)",INDEX('Calculation Chart - SCC'!$E$3:$E$23, MATCH(E278,'Calculation Chart - SCC'!$D$3:$D$23, 0)),"N/A based on utility billing method"),"N/A move-in date after 3/1/2024"))</f>
        <v/>
      </c>
      <c r="M278" s="165" t="str">
        <f>IF('2 - Unit Info'!U278 &lt;&gt;"", '2 - Unit Info'!U278, "")</f>
        <v/>
      </c>
      <c r="N278" s="164" t="str">
        <f>IF(LEN(F278)=0,"",IF(F278&lt;DATE(2024,3,1),IF(M278="Paid by tenant to landlord/third party (RUBS)", '5 - Utilities Total'!$D$30*'6 - Per Unit Calculation'!D278,"N/A based on utility billing method"),"N/A move-in date after 3/1/2024"))</f>
        <v/>
      </c>
      <c r="O278" s="182" t="str">
        <f>IF(LEN(F278)=0,"",IF(F278&lt;DATE(2024,3,1),IF(M278="Paid by tenant to landlord/third party (RUBS)",INDEX('Calculation Chart - SCC'!$H$3:$H$23, MATCH(E278,'Calculation Chart - SCC'!$G$3:$G$23, 0)),"N/A based on utility billing method"),"N/A move-in date after 3/1/2024"))</f>
        <v/>
      </c>
      <c r="Q278" s="184" t="str">
        <f t="shared" si="8"/>
        <v/>
      </c>
      <c r="R278" s="97" t="str">
        <f t="shared" si="9"/>
        <v/>
      </c>
    </row>
    <row r="279" spans="1:18" ht="15.75" x14ac:dyDescent="0.25">
      <c r="A279" s="159" t="str">
        <f>IF('2 - Unit Info'!A279&lt;&gt;"",'2 - Unit Info'!A279,"")</f>
        <v/>
      </c>
      <c r="B279" s="160" t="str">
        <f>IF('2 - Unit Info'!E279&lt;&gt;"",'2 - Unit Info'!E279,"")</f>
        <v/>
      </c>
      <c r="C279" s="160" t="str">
        <f>IF('2 - Unit Info'!K279&lt;&gt;"",'2 - Unit Info'!K279,"")</f>
        <v/>
      </c>
      <c r="D279" s="160" t="str">
        <f>IF('2 - Unit Info'!H279&lt;&gt;"",'2 - Unit Info'!H279,"")</f>
        <v/>
      </c>
      <c r="E279" s="161" t="str">
        <f>IF('2 - Unit Info'!J279&lt;&gt;"",'2 - Unit Info'!J279,"")</f>
        <v/>
      </c>
      <c r="F279" s="162" t="str">
        <f>IF('2 - Unit Info'!L279 &lt;&gt;"", '2 - Unit Info'!L279, "")</f>
        <v/>
      </c>
      <c r="G279" s="163" t="str">
        <f>IF('2 - Unit Info'!S279 &lt;&gt;"", '2 - Unit Info'!S279, "")</f>
        <v/>
      </c>
      <c r="H279" s="164" t="str">
        <f>IF(LEN(F279)=0,"",IF(F279&lt;DATE(2024,3,1),IF(G279="Paid by tenant to landlord/third party (RUBS)", '5 - Utilities Total'!$D$20*'6 - Per Unit Calculation'!D279,"N/A based on utility billing method"),"N/A move-in date after 3/1/2024"))</f>
        <v/>
      </c>
      <c r="I279" s="164" t="str">
        <f>IF(LEN(F279)=0,"",IF(F279&lt;DATE(2024,3,1),IF(G279="Paid by tenant to landlord/third party (RUBS)", INDEX('Calculation Chart - SCC'!$B$3:$B$23, MATCH(E279,'Calculation Chart - SCC'!$A$3:$A$23, 0)),"N/A based on utility billing method"),"N/A move-in date after 3/1/2024"))</f>
        <v/>
      </c>
      <c r="J279" s="165" t="str">
        <f>IF('2 - Unit Info'!T279 &lt;&gt;"", '2 - Unit Info'!T279, "")</f>
        <v/>
      </c>
      <c r="K279" s="164" t="str">
        <f>IF(LEN(F279)=0,"",IF(F279&lt;DATE(2024,3,1),IF(J279="Paid by tenant to landlord/third party (RUBS)", '5 - Utilities Total'!$D$25*'6 - Per Unit Calculation'!D279,"N/A based on utility billing method"),"N/A move-in date after 3/1/2024"))</f>
        <v/>
      </c>
      <c r="L279" s="164" t="str">
        <f>IF(LEN(F279)=0,"",IF(F279&lt;DATE(2024,3,1),IF(J279="Paid by tenant to landlord/third party (RUBS)",INDEX('Calculation Chart - SCC'!$E$3:$E$23, MATCH(E279,'Calculation Chart - SCC'!$D$3:$D$23, 0)),"N/A based on utility billing method"),"N/A move-in date after 3/1/2024"))</f>
        <v/>
      </c>
      <c r="M279" s="165" t="str">
        <f>IF('2 - Unit Info'!U279 &lt;&gt;"", '2 - Unit Info'!U279, "")</f>
        <v/>
      </c>
      <c r="N279" s="164" t="str">
        <f>IF(LEN(F279)=0,"",IF(F279&lt;DATE(2024,3,1),IF(M279="Paid by tenant to landlord/third party (RUBS)", '5 - Utilities Total'!$D$30*'6 - Per Unit Calculation'!D279,"N/A based on utility billing method"),"N/A move-in date after 3/1/2024"))</f>
        <v/>
      </c>
      <c r="O279" s="182" t="str">
        <f>IF(LEN(F279)=0,"",IF(F279&lt;DATE(2024,3,1),IF(M279="Paid by tenant to landlord/third party (RUBS)",INDEX('Calculation Chart - SCC'!$H$3:$H$23, MATCH(E279,'Calculation Chart - SCC'!$G$3:$G$23, 0)),"N/A based on utility billing method"),"N/A move-in date after 3/1/2024"))</f>
        <v/>
      </c>
      <c r="Q279" s="184" t="str">
        <f t="shared" si="8"/>
        <v/>
      </c>
      <c r="R279" s="97" t="str">
        <f t="shared" si="9"/>
        <v/>
      </c>
    </row>
    <row r="280" spans="1:18" ht="15.75" x14ac:dyDescent="0.25">
      <c r="A280" s="159" t="str">
        <f>IF('2 - Unit Info'!A280&lt;&gt;"",'2 - Unit Info'!A280,"")</f>
        <v/>
      </c>
      <c r="B280" s="160" t="str">
        <f>IF('2 - Unit Info'!E280&lt;&gt;"",'2 - Unit Info'!E280,"")</f>
        <v/>
      </c>
      <c r="C280" s="160" t="str">
        <f>IF('2 - Unit Info'!K280&lt;&gt;"",'2 - Unit Info'!K280,"")</f>
        <v/>
      </c>
      <c r="D280" s="160" t="str">
        <f>IF('2 - Unit Info'!H280&lt;&gt;"",'2 - Unit Info'!H280,"")</f>
        <v/>
      </c>
      <c r="E280" s="161" t="str">
        <f>IF('2 - Unit Info'!J280&lt;&gt;"",'2 - Unit Info'!J280,"")</f>
        <v/>
      </c>
      <c r="F280" s="162" t="str">
        <f>IF('2 - Unit Info'!L280 &lt;&gt;"", '2 - Unit Info'!L280, "")</f>
        <v/>
      </c>
      <c r="G280" s="163" t="str">
        <f>IF('2 - Unit Info'!S280 &lt;&gt;"", '2 - Unit Info'!S280, "")</f>
        <v/>
      </c>
      <c r="H280" s="164" t="str">
        <f>IF(LEN(F280)=0,"",IF(F280&lt;DATE(2024,3,1),IF(G280="Paid by tenant to landlord/third party (RUBS)", '5 - Utilities Total'!$D$20*'6 - Per Unit Calculation'!D280,"N/A based on utility billing method"),"N/A move-in date after 3/1/2024"))</f>
        <v/>
      </c>
      <c r="I280" s="164" t="str">
        <f>IF(LEN(F280)=0,"",IF(F280&lt;DATE(2024,3,1),IF(G280="Paid by tenant to landlord/third party (RUBS)", INDEX('Calculation Chart - SCC'!$B$3:$B$23, MATCH(E280,'Calculation Chart - SCC'!$A$3:$A$23, 0)),"N/A based on utility billing method"),"N/A move-in date after 3/1/2024"))</f>
        <v/>
      </c>
      <c r="J280" s="165" t="str">
        <f>IF('2 - Unit Info'!T280 &lt;&gt;"", '2 - Unit Info'!T280, "")</f>
        <v/>
      </c>
      <c r="K280" s="164" t="str">
        <f>IF(LEN(F280)=0,"",IF(F280&lt;DATE(2024,3,1),IF(J280="Paid by tenant to landlord/third party (RUBS)", '5 - Utilities Total'!$D$25*'6 - Per Unit Calculation'!D280,"N/A based on utility billing method"),"N/A move-in date after 3/1/2024"))</f>
        <v/>
      </c>
      <c r="L280" s="164" t="str">
        <f>IF(LEN(F280)=0,"",IF(F280&lt;DATE(2024,3,1),IF(J280="Paid by tenant to landlord/third party (RUBS)",INDEX('Calculation Chart - SCC'!$E$3:$E$23, MATCH(E280,'Calculation Chart - SCC'!$D$3:$D$23, 0)),"N/A based on utility billing method"),"N/A move-in date after 3/1/2024"))</f>
        <v/>
      </c>
      <c r="M280" s="165" t="str">
        <f>IF('2 - Unit Info'!U280 &lt;&gt;"", '2 - Unit Info'!U280, "")</f>
        <v/>
      </c>
      <c r="N280" s="164" t="str">
        <f>IF(LEN(F280)=0,"",IF(F280&lt;DATE(2024,3,1),IF(M280="Paid by tenant to landlord/third party (RUBS)", '5 - Utilities Total'!$D$30*'6 - Per Unit Calculation'!D280,"N/A based on utility billing method"),"N/A move-in date after 3/1/2024"))</f>
        <v/>
      </c>
      <c r="O280" s="182" t="str">
        <f>IF(LEN(F280)=0,"",IF(F280&lt;DATE(2024,3,1),IF(M280="Paid by tenant to landlord/third party (RUBS)",INDEX('Calculation Chart - SCC'!$H$3:$H$23, MATCH(E280,'Calculation Chart - SCC'!$G$3:$G$23, 0)),"N/A based on utility billing method"),"N/A move-in date after 3/1/2024"))</f>
        <v/>
      </c>
      <c r="Q280" s="184" t="str">
        <f t="shared" si="8"/>
        <v/>
      </c>
      <c r="R280" s="97" t="str">
        <f t="shared" si="9"/>
        <v/>
      </c>
    </row>
    <row r="281" spans="1:18" ht="15.75" x14ac:dyDescent="0.25">
      <c r="A281" s="159" t="str">
        <f>IF('2 - Unit Info'!A281&lt;&gt;"",'2 - Unit Info'!A281,"")</f>
        <v/>
      </c>
      <c r="B281" s="160" t="str">
        <f>IF('2 - Unit Info'!E281&lt;&gt;"",'2 - Unit Info'!E281,"")</f>
        <v/>
      </c>
      <c r="C281" s="160" t="str">
        <f>IF('2 - Unit Info'!K281&lt;&gt;"",'2 - Unit Info'!K281,"")</f>
        <v/>
      </c>
      <c r="D281" s="160" t="str">
        <f>IF('2 - Unit Info'!H281&lt;&gt;"",'2 - Unit Info'!H281,"")</f>
        <v/>
      </c>
      <c r="E281" s="161" t="str">
        <f>IF('2 - Unit Info'!J281&lt;&gt;"",'2 - Unit Info'!J281,"")</f>
        <v/>
      </c>
      <c r="F281" s="162" t="str">
        <f>IF('2 - Unit Info'!L281 &lt;&gt;"", '2 - Unit Info'!L281, "")</f>
        <v/>
      </c>
      <c r="G281" s="163" t="str">
        <f>IF('2 - Unit Info'!S281 &lt;&gt;"", '2 - Unit Info'!S281, "")</f>
        <v/>
      </c>
      <c r="H281" s="164" t="str">
        <f>IF(LEN(F281)=0,"",IF(F281&lt;DATE(2024,3,1),IF(G281="Paid by tenant to landlord/third party (RUBS)", '5 - Utilities Total'!$D$20*'6 - Per Unit Calculation'!D281,"N/A based on utility billing method"),"N/A move-in date after 3/1/2024"))</f>
        <v/>
      </c>
      <c r="I281" s="164" t="str">
        <f>IF(LEN(F281)=0,"",IF(F281&lt;DATE(2024,3,1),IF(G281="Paid by tenant to landlord/third party (RUBS)", INDEX('Calculation Chart - SCC'!$B$3:$B$23, MATCH(E281,'Calculation Chart - SCC'!$A$3:$A$23, 0)),"N/A based on utility billing method"),"N/A move-in date after 3/1/2024"))</f>
        <v/>
      </c>
      <c r="J281" s="165" t="str">
        <f>IF('2 - Unit Info'!T281 &lt;&gt;"", '2 - Unit Info'!T281, "")</f>
        <v/>
      </c>
      <c r="K281" s="164" t="str">
        <f>IF(LEN(F281)=0,"",IF(F281&lt;DATE(2024,3,1),IF(J281="Paid by tenant to landlord/third party (RUBS)", '5 - Utilities Total'!$D$25*'6 - Per Unit Calculation'!D281,"N/A based on utility billing method"),"N/A move-in date after 3/1/2024"))</f>
        <v/>
      </c>
      <c r="L281" s="164" t="str">
        <f>IF(LEN(F281)=0,"",IF(F281&lt;DATE(2024,3,1),IF(J281="Paid by tenant to landlord/third party (RUBS)",INDEX('Calculation Chart - SCC'!$E$3:$E$23, MATCH(E281,'Calculation Chart - SCC'!$D$3:$D$23, 0)),"N/A based on utility billing method"),"N/A move-in date after 3/1/2024"))</f>
        <v/>
      </c>
      <c r="M281" s="165" t="str">
        <f>IF('2 - Unit Info'!U281 &lt;&gt;"", '2 - Unit Info'!U281, "")</f>
        <v/>
      </c>
      <c r="N281" s="164" t="str">
        <f>IF(LEN(F281)=0,"",IF(F281&lt;DATE(2024,3,1),IF(M281="Paid by tenant to landlord/third party (RUBS)", '5 - Utilities Total'!$D$30*'6 - Per Unit Calculation'!D281,"N/A based on utility billing method"),"N/A move-in date after 3/1/2024"))</f>
        <v/>
      </c>
      <c r="O281" s="182" t="str">
        <f>IF(LEN(F281)=0,"",IF(F281&lt;DATE(2024,3,1),IF(M281="Paid by tenant to landlord/third party (RUBS)",INDEX('Calculation Chart - SCC'!$H$3:$H$23, MATCH(E281,'Calculation Chart - SCC'!$G$3:$G$23, 0)),"N/A based on utility billing method"),"N/A move-in date after 3/1/2024"))</f>
        <v/>
      </c>
      <c r="Q281" s="184" t="str">
        <f t="shared" si="8"/>
        <v/>
      </c>
      <c r="R281" s="97" t="str">
        <f t="shared" si="9"/>
        <v/>
      </c>
    </row>
    <row r="282" spans="1:18" ht="15.75" x14ac:dyDescent="0.25">
      <c r="A282" s="159" t="str">
        <f>IF('2 - Unit Info'!A282&lt;&gt;"",'2 - Unit Info'!A282,"")</f>
        <v/>
      </c>
      <c r="B282" s="160" t="str">
        <f>IF('2 - Unit Info'!E282&lt;&gt;"",'2 - Unit Info'!E282,"")</f>
        <v/>
      </c>
      <c r="C282" s="160" t="str">
        <f>IF('2 - Unit Info'!K282&lt;&gt;"",'2 - Unit Info'!K282,"")</f>
        <v/>
      </c>
      <c r="D282" s="160" t="str">
        <f>IF('2 - Unit Info'!H282&lt;&gt;"",'2 - Unit Info'!H282,"")</f>
        <v/>
      </c>
      <c r="E282" s="161" t="str">
        <f>IF('2 - Unit Info'!J282&lt;&gt;"",'2 - Unit Info'!J282,"")</f>
        <v/>
      </c>
      <c r="F282" s="162" t="str">
        <f>IF('2 - Unit Info'!L282 &lt;&gt;"", '2 - Unit Info'!L282, "")</f>
        <v/>
      </c>
      <c r="G282" s="163" t="str">
        <f>IF('2 - Unit Info'!S282 &lt;&gt;"", '2 - Unit Info'!S282, "")</f>
        <v/>
      </c>
      <c r="H282" s="164" t="str">
        <f>IF(LEN(F282)=0,"",IF(F282&lt;DATE(2024,3,1),IF(G282="Paid by tenant to landlord/third party (RUBS)", '5 - Utilities Total'!$D$20*'6 - Per Unit Calculation'!D282,"N/A based on utility billing method"),"N/A move-in date after 3/1/2024"))</f>
        <v/>
      </c>
      <c r="I282" s="164" t="str">
        <f>IF(LEN(F282)=0,"",IF(F282&lt;DATE(2024,3,1),IF(G282="Paid by tenant to landlord/third party (RUBS)", INDEX('Calculation Chart - SCC'!$B$3:$B$23, MATCH(E282,'Calculation Chart - SCC'!$A$3:$A$23, 0)),"N/A based on utility billing method"),"N/A move-in date after 3/1/2024"))</f>
        <v/>
      </c>
      <c r="J282" s="165" t="str">
        <f>IF('2 - Unit Info'!T282 &lt;&gt;"", '2 - Unit Info'!T282, "")</f>
        <v/>
      </c>
      <c r="K282" s="164" t="str">
        <f>IF(LEN(F282)=0,"",IF(F282&lt;DATE(2024,3,1),IF(J282="Paid by tenant to landlord/third party (RUBS)", '5 - Utilities Total'!$D$25*'6 - Per Unit Calculation'!D282,"N/A based on utility billing method"),"N/A move-in date after 3/1/2024"))</f>
        <v/>
      </c>
      <c r="L282" s="164" t="str">
        <f>IF(LEN(F282)=0,"",IF(F282&lt;DATE(2024,3,1),IF(J282="Paid by tenant to landlord/third party (RUBS)",INDEX('Calculation Chart - SCC'!$E$3:$E$23, MATCH(E282,'Calculation Chart - SCC'!$D$3:$D$23, 0)),"N/A based on utility billing method"),"N/A move-in date after 3/1/2024"))</f>
        <v/>
      </c>
      <c r="M282" s="165" t="str">
        <f>IF('2 - Unit Info'!U282 &lt;&gt;"", '2 - Unit Info'!U282, "")</f>
        <v/>
      </c>
      <c r="N282" s="164" t="str">
        <f>IF(LEN(F282)=0,"",IF(F282&lt;DATE(2024,3,1),IF(M282="Paid by tenant to landlord/third party (RUBS)", '5 - Utilities Total'!$D$30*'6 - Per Unit Calculation'!D282,"N/A based on utility billing method"),"N/A move-in date after 3/1/2024"))</f>
        <v/>
      </c>
      <c r="O282" s="182" t="str">
        <f>IF(LEN(F282)=0,"",IF(F282&lt;DATE(2024,3,1),IF(M282="Paid by tenant to landlord/third party (RUBS)",INDEX('Calculation Chart - SCC'!$H$3:$H$23, MATCH(E282,'Calculation Chart - SCC'!$G$3:$G$23, 0)),"N/A based on utility billing method"),"N/A move-in date after 3/1/2024"))</f>
        <v/>
      </c>
      <c r="Q282" s="184" t="str">
        <f t="shared" si="8"/>
        <v/>
      </c>
      <c r="R282" s="97" t="str">
        <f t="shared" si="9"/>
        <v/>
      </c>
    </row>
    <row r="283" spans="1:18" ht="15.75" x14ac:dyDescent="0.25">
      <c r="A283" s="159" t="str">
        <f>IF('2 - Unit Info'!A283&lt;&gt;"",'2 - Unit Info'!A283,"")</f>
        <v/>
      </c>
      <c r="B283" s="160" t="str">
        <f>IF('2 - Unit Info'!E283&lt;&gt;"",'2 - Unit Info'!E283,"")</f>
        <v/>
      </c>
      <c r="C283" s="160" t="str">
        <f>IF('2 - Unit Info'!K283&lt;&gt;"",'2 - Unit Info'!K283,"")</f>
        <v/>
      </c>
      <c r="D283" s="160" t="str">
        <f>IF('2 - Unit Info'!H283&lt;&gt;"",'2 - Unit Info'!H283,"")</f>
        <v/>
      </c>
      <c r="E283" s="161" t="str">
        <f>IF('2 - Unit Info'!J283&lt;&gt;"",'2 - Unit Info'!J283,"")</f>
        <v/>
      </c>
      <c r="F283" s="162" t="str">
        <f>IF('2 - Unit Info'!L283 &lt;&gt;"", '2 - Unit Info'!L283, "")</f>
        <v/>
      </c>
      <c r="G283" s="163" t="str">
        <f>IF('2 - Unit Info'!S283 &lt;&gt;"", '2 - Unit Info'!S283, "")</f>
        <v/>
      </c>
      <c r="H283" s="164" t="str">
        <f>IF(LEN(F283)=0,"",IF(F283&lt;DATE(2024,3,1),IF(G283="Paid by tenant to landlord/third party (RUBS)", '5 - Utilities Total'!$D$20*'6 - Per Unit Calculation'!D283,"N/A based on utility billing method"),"N/A move-in date after 3/1/2024"))</f>
        <v/>
      </c>
      <c r="I283" s="164" t="str">
        <f>IF(LEN(F283)=0,"",IF(F283&lt;DATE(2024,3,1),IF(G283="Paid by tenant to landlord/third party (RUBS)", INDEX('Calculation Chart - SCC'!$B$3:$B$23, MATCH(E283,'Calculation Chart - SCC'!$A$3:$A$23, 0)),"N/A based on utility billing method"),"N/A move-in date after 3/1/2024"))</f>
        <v/>
      </c>
      <c r="J283" s="165" t="str">
        <f>IF('2 - Unit Info'!T283 &lt;&gt;"", '2 - Unit Info'!T283, "")</f>
        <v/>
      </c>
      <c r="K283" s="164" t="str">
        <f>IF(LEN(F283)=0,"",IF(F283&lt;DATE(2024,3,1),IF(J283="Paid by tenant to landlord/third party (RUBS)", '5 - Utilities Total'!$D$25*'6 - Per Unit Calculation'!D283,"N/A based on utility billing method"),"N/A move-in date after 3/1/2024"))</f>
        <v/>
      </c>
      <c r="L283" s="164" t="str">
        <f>IF(LEN(F283)=0,"",IF(F283&lt;DATE(2024,3,1),IF(J283="Paid by tenant to landlord/third party (RUBS)",INDEX('Calculation Chart - SCC'!$E$3:$E$23, MATCH(E283,'Calculation Chart - SCC'!$D$3:$D$23, 0)),"N/A based on utility billing method"),"N/A move-in date after 3/1/2024"))</f>
        <v/>
      </c>
      <c r="M283" s="165" t="str">
        <f>IF('2 - Unit Info'!U283 &lt;&gt;"", '2 - Unit Info'!U283, "")</f>
        <v/>
      </c>
      <c r="N283" s="164" t="str">
        <f>IF(LEN(F283)=0,"",IF(F283&lt;DATE(2024,3,1),IF(M283="Paid by tenant to landlord/third party (RUBS)", '5 - Utilities Total'!$D$30*'6 - Per Unit Calculation'!D283,"N/A based on utility billing method"),"N/A move-in date after 3/1/2024"))</f>
        <v/>
      </c>
      <c r="O283" s="182" t="str">
        <f>IF(LEN(F283)=0,"",IF(F283&lt;DATE(2024,3,1),IF(M283="Paid by tenant to landlord/third party (RUBS)",INDEX('Calculation Chart - SCC'!$H$3:$H$23, MATCH(E283,'Calculation Chart - SCC'!$G$3:$G$23, 0)),"N/A based on utility billing method"),"N/A move-in date after 3/1/2024"))</f>
        <v/>
      </c>
      <c r="Q283" s="184" t="str">
        <f t="shared" si="8"/>
        <v/>
      </c>
      <c r="R283" s="97" t="str">
        <f t="shared" si="9"/>
        <v/>
      </c>
    </row>
    <row r="284" spans="1:18" ht="15.75" x14ac:dyDescent="0.25">
      <c r="A284" s="159" t="str">
        <f>IF('2 - Unit Info'!A284&lt;&gt;"",'2 - Unit Info'!A284,"")</f>
        <v/>
      </c>
      <c r="B284" s="160" t="str">
        <f>IF('2 - Unit Info'!E284&lt;&gt;"",'2 - Unit Info'!E284,"")</f>
        <v/>
      </c>
      <c r="C284" s="160" t="str">
        <f>IF('2 - Unit Info'!K284&lt;&gt;"",'2 - Unit Info'!K284,"")</f>
        <v/>
      </c>
      <c r="D284" s="160" t="str">
        <f>IF('2 - Unit Info'!H284&lt;&gt;"",'2 - Unit Info'!H284,"")</f>
        <v/>
      </c>
      <c r="E284" s="161" t="str">
        <f>IF('2 - Unit Info'!J284&lt;&gt;"",'2 - Unit Info'!J284,"")</f>
        <v/>
      </c>
      <c r="F284" s="162" t="str">
        <f>IF('2 - Unit Info'!L284 &lt;&gt;"", '2 - Unit Info'!L284, "")</f>
        <v/>
      </c>
      <c r="G284" s="163" t="str">
        <f>IF('2 - Unit Info'!S284 &lt;&gt;"", '2 - Unit Info'!S284, "")</f>
        <v/>
      </c>
      <c r="H284" s="164" t="str">
        <f>IF(LEN(F284)=0,"",IF(F284&lt;DATE(2024,3,1),IF(G284="Paid by tenant to landlord/third party (RUBS)", '5 - Utilities Total'!$D$20*'6 - Per Unit Calculation'!D284,"N/A based on utility billing method"),"N/A move-in date after 3/1/2024"))</f>
        <v/>
      </c>
      <c r="I284" s="164" t="str">
        <f>IF(LEN(F284)=0,"",IF(F284&lt;DATE(2024,3,1),IF(G284="Paid by tenant to landlord/third party (RUBS)", INDEX('Calculation Chart - SCC'!$B$3:$B$23, MATCH(E284,'Calculation Chart - SCC'!$A$3:$A$23, 0)),"N/A based on utility billing method"),"N/A move-in date after 3/1/2024"))</f>
        <v/>
      </c>
      <c r="J284" s="165" t="str">
        <f>IF('2 - Unit Info'!T284 &lt;&gt;"", '2 - Unit Info'!T284, "")</f>
        <v/>
      </c>
      <c r="K284" s="164" t="str">
        <f>IF(LEN(F284)=0,"",IF(F284&lt;DATE(2024,3,1),IF(J284="Paid by tenant to landlord/third party (RUBS)", '5 - Utilities Total'!$D$25*'6 - Per Unit Calculation'!D284,"N/A based on utility billing method"),"N/A move-in date after 3/1/2024"))</f>
        <v/>
      </c>
      <c r="L284" s="164" t="str">
        <f>IF(LEN(F284)=0,"",IF(F284&lt;DATE(2024,3,1),IF(J284="Paid by tenant to landlord/third party (RUBS)",INDEX('Calculation Chart - SCC'!$E$3:$E$23, MATCH(E284,'Calculation Chart - SCC'!$D$3:$D$23, 0)),"N/A based on utility billing method"),"N/A move-in date after 3/1/2024"))</f>
        <v/>
      </c>
      <c r="M284" s="165" t="str">
        <f>IF('2 - Unit Info'!U284 &lt;&gt;"", '2 - Unit Info'!U284, "")</f>
        <v/>
      </c>
      <c r="N284" s="164" t="str">
        <f>IF(LEN(F284)=0,"",IF(F284&lt;DATE(2024,3,1),IF(M284="Paid by tenant to landlord/third party (RUBS)", '5 - Utilities Total'!$D$30*'6 - Per Unit Calculation'!D284,"N/A based on utility billing method"),"N/A move-in date after 3/1/2024"))</f>
        <v/>
      </c>
      <c r="O284" s="182" t="str">
        <f>IF(LEN(F284)=0,"",IF(F284&lt;DATE(2024,3,1),IF(M284="Paid by tenant to landlord/third party (RUBS)",INDEX('Calculation Chart - SCC'!$H$3:$H$23, MATCH(E284,'Calculation Chart - SCC'!$G$3:$G$23, 0)),"N/A based on utility billing method"),"N/A move-in date after 3/1/2024"))</f>
        <v/>
      </c>
      <c r="Q284" s="184" t="str">
        <f t="shared" si="8"/>
        <v/>
      </c>
      <c r="R284" s="97" t="str">
        <f t="shared" si="9"/>
        <v/>
      </c>
    </row>
    <row r="285" spans="1:18" ht="15.75" x14ac:dyDescent="0.25">
      <c r="A285" s="159" t="str">
        <f>IF('2 - Unit Info'!A285&lt;&gt;"",'2 - Unit Info'!A285,"")</f>
        <v/>
      </c>
      <c r="B285" s="160" t="str">
        <f>IF('2 - Unit Info'!E285&lt;&gt;"",'2 - Unit Info'!E285,"")</f>
        <v/>
      </c>
      <c r="C285" s="160" t="str">
        <f>IF('2 - Unit Info'!K285&lt;&gt;"",'2 - Unit Info'!K285,"")</f>
        <v/>
      </c>
      <c r="D285" s="160" t="str">
        <f>IF('2 - Unit Info'!H285&lt;&gt;"",'2 - Unit Info'!H285,"")</f>
        <v/>
      </c>
      <c r="E285" s="161" t="str">
        <f>IF('2 - Unit Info'!J285&lt;&gt;"",'2 - Unit Info'!J285,"")</f>
        <v/>
      </c>
      <c r="F285" s="162" t="str">
        <f>IF('2 - Unit Info'!L285 &lt;&gt;"", '2 - Unit Info'!L285, "")</f>
        <v/>
      </c>
      <c r="G285" s="163" t="str">
        <f>IF('2 - Unit Info'!S285 &lt;&gt;"", '2 - Unit Info'!S285, "")</f>
        <v/>
      </c>
      <c r="H285" s="164" t="str">
        <f>IF(LEN(F285)=0,"",IF(F285&lt;DATE(2024,3,1),IF(G285="Paid by tenant to landlord/third party (RUBS)", '5 - Utilities Total'!$D$20*'6 - Per Unit Calculation'!D285,"N/A based on utility billing method"),"N/A move-in date after 3/1/2024"))</f>
        <v/>
      </c>
      <c r="I285" s="164" t="str">
        <f>IF(LEN(F285)=0,"",IF(F285&lt;DATE(2024,3,1),IF(G285="Paid by tenant to landlord/third party (RUBS)", INDEX('Calculation Chart - SCC'!$B$3:$B$23, MATCH(E285,'Calculation Chart - SCC'!$A$3:$A$23, 0)),"N/A based on utility billing method"),"N/A move-in date after 3/1/2024"))</f>
        <v/>
      </c>
      <c r="J285" s="165" t="str">
        <f>IF('2 - Unit Info'!T285 &lt;&gt;"", '2 - Unit Info'!T285, "")</f>
        <v/>
      </c>
      <c r="K285" s="164" t="str">
        <f>IF(LEN(F285)=0,"",IF(F285&lt;DATE(2024,3,1),IF(J285="Paid by tenant to landlord/third party (RUBS)", '5 - Utilities Total'!$D$25*'6 - Per Unit Calculation'!D285,"N/A based on utility billing method"),"N/A move-in date after 3/1/2024"))</f>
        <v/>
      </c>
      <c r="L285" s="164" t="str">
        <f>IF(LEN(F285)=0,"",IF(F285&lt;DATE(2024,3,1),IF(J285="Paid by tenant to landlord/third party (RUBS)",INDEX('Calculation Chart - SCC'!$E$3:$E$23, MATCH(E285,'Calculation Chart - SCC'!$D$3:$D$23, 0)),"N/A based on utility billing method"),"N/A move-in date after 3/1/2024"))</f>
        <v/>
      </c>
      <c r="M285" s="165" t="str">
        <f>IF('2 - Unit Info'!U285 &lt;&gt;"", '2 - Unit Info'!U285, "")</f>
        <v/>
      </c>
      <c r="N285" s="164" t="str">
        <f>IF(LEN(F285)=0,"",IF(F285&lt;DATE(2024,3,1),IF(M285="Paid by tenant to landlord/third party (RUBS)", '5 - Utilities Total'!$D$30*'6 - Per Unit Calculation'!D285,"N/A based on utility billing method"),"N/A move-in date after 3/1/2024"))</f>
        <v/>
      </c>
      <c r="O285" s="182" t="str">
        <f>IF(LEN(F285)=0,"",IF(F285&lt;DATE(2024,3,1),IF(M285="Paid by tenant to landlord/third party (RUBS)",INDEX('Calculation Chart - SCC'!$H$3:$H$23, MATCH(E285,'Calculation Chart - SCC'!$G$3:$G$23, 0)),"N/A based on utility billing method"),"N/A move-in date after 3/1/2024"))</f>
        <v/>
      </c>
      <c r="Q285" s="184" t="str">
        <f t="shared" si="8"/>
        <v/>
      </c>
      <c r="R285" s="97" t="str">
        <f t="shared" si="9"/>
        <v/>
      </c>
    </row>
    <row r="286" spans="1:18" ht="15.75" x14ac:dyDescent="0.25">
      <c r="A286" s="159" t="str">
        <f>IF('2 - Unit Info'!A286&lt;&gt;"",'2 - Unit Info'!A286,"")</f>
        <v/>
      </c>
      <c r="B286" s="160" t="str">
        <f>IF('2 - Unit Info'!E286&lt;&gt;"",'2 - Unit Info'!E286,"")</f>
        <v/>
      </c>
      <c r="C286" s="160" t="str">
        <f>IF('2 - Unit Info'!K286&lt;&gt;"",'2 - Unit Info'!K286,"")</f>
        <v/>
      </c>
      <c r="D286" s="160" t="str">
        <f>IF('2 - Unit Info'!H286&lt;&gt;"",'2 - Unit Info'!H286,"")</f>
        <v/>
      </c>
      <c r="E286" s="161" t="str">
        <f>IF('2 - Unit Info'!J286&lt;&gt;"",'2 - Unit Info'!J286,"")</f>
        <v/>
      </c>
      <c r="F286" s="162" t="str">
        <f>IF('2 - Unit Info'!L286 &lt;&gt;"", '2 - Unit Info'!L286, "")</f>
        <v/>
      </c>
      <c r="G286" s="163" t="str">
        <f>IF('2 - Unit Info'!S286 &lt;&gt;"", '2 - Unit Info'!S286, "")</f>
        <v/>
      </c>
      <c r="H286" s="164" t="str">
        <f>IF(LEN(F286)=0,"",IF(F286&lt;DATE(2024,3,1),IF(G286="Paid by tenant to landlord/third party (RUBS)", '5 - Utilities Total'!$D$20*'6 - Per Unit Calculation'!D286,"N/A based on utility billing method"),"N/A move-in date after 3/1/2024"))</f>
        <v/>
      </c>
      <c r="I286" s="164" t="str">
        <f>IF(LEN(F286)=0,"",IF(F286&lt;DATE(2024,3,1),IF(G286="Paid by tenant to landlord/third party (RUBS)", INDEX('Calculation Chart - SCC'!$B$3:$B$23, MATCH(E286,'Calculation Chart - SCC'!$A$3:$A$23, 0)),"N/A based on utility billing method"),"N/A move-in date after 3/1/2024"))</f>
        <v/>
      </c>
      <c r="J286" s="165" t="str">
        <f>IF('2 - Unit Info'!T286 &lt;&gt;"", '2 - Unit Info'!T286, "")</f>
        <v/>
      </c>
      <c r="K286" s="164" t="str">
        <f>IF(LEN(F286)=0,"",IF(F286&lt;DATE(2024,3,1),IF(J286="Paid by tenant to landlord/third party (RUBS)", '5 - Utilities Total'!$D$25*'6 - Per Unit Calculation'!D286,"N/A based on utility billing method"),"N/A move-in date after 3/1/2024"))</f>
        <v/>
      </c>
      <c r="L286" s="164" t="str">
        <f>IF(LEN(F286)=0,"",IF(F286&lt;DATE(2024,3,1),IF(J286="Paid by tenant to landlord/third party (RUBS)",INDEX('Calculation Chart - SCC'!$E$3:$E$23, MATCH(E286,'Calculation Chart - SCC'!$D$3:$D$23, 0)),"N/A based on utility billing method"),"N/A move-in date after 3/1/2024"))</f>
        <v/>
      </c>
      <c r="M286" s="165" t="str">
        <f>IF('2 - Unit Info'!U286 &lt;&gt;"", '2 - Unit Info'!U286, "")</f>
        <v/>
      </c>
      <c r="N286" s="164" t="str">
        <f>IF(LEN(F286)=0,"",IF(F286&lt;DATE(2024,3,1),IF(M286="Paid by tenant to landlord/third party (RUBS)", '5 - Utilities Total'!$D$30*'6 - Per Unit Calculation'!D286,"N/A based on utility billing method"),"N/A move-in date after 3/1/2024"))</f>
        <v/>
      </c>
      <c r="O286" s="182" t="str">
        <f>IF(LEN(F286)=0,"",IF(F286&lt;DATE(2024,3,1),IF(M286="Paid by tenant to landlord/third party (RUBS)",INDEX('Calculation Chart - SCC'!$H$3:$H$23, MATCH(E286,'Calculation Chart - SCC'!$G$3:$G$23, 0)),"N/A based on utility billing method"),"N/A move-in date after 3/1/2024"))</f>
        <v/>
      </c>
      <c r="Q286" s="184" t="str">
        <f t="shared" si="8"/>
        <v/>
      </c>
      <c r="R286" s="97" t="str">
        <f t="shared" si="9"/>
        <v/>
      </c>
    </row>
    <row r="287" spans="1:18" ht="15.75" x14ac:dyDescent="0.25">
      <c r="A287" s="159" t="str">
        <f>IF('2 - Unit Info'!A287&lt;&gt;"",'2 - Unit Info'!A287,"")</f>
        <v/>
      </c>
      <c r="B287" s="160" t="str">
        <f>IF('2 - Unit Info'!E287&lt;&gt;"",'2 - Unit Info'!E287,"")</f>
        <v/>
      </c>
      <c r="C287" s="160" t="str">
        <f>IF('2 - Unit Info'!K287&lt;&gt;"",'2 - Unit Info'!K287,"")</f>
        <v/>
      </c>
      <c r="D287" s="160" t="str">
        <f>IF('2 - Unit Info'!H287&lt;&gt;"",'2 - Unit Info'!H287,"")</f>
        <v/>
      </c>
      <c r="E287" s="161" t="str">
        <f>IF('2 - Unit Info'!J287&lt;&gt;"",'2 - Unit Info'!J287,"")</f>
        <v/>
      </c>
      <c r="F287" s="162" t="str">
        <f>IF('2 - Unit Info'!L287 &lt;&gt;"", '2 - Unit Info'!L287, "")</f>
        <v/>
      </c>
      <c r="G287" s="163" t="str">
        <f>IF('2 - Unit Info'!S287 &lt;&gt;"", '2 - Unit Info'!S287, "")</f>
        <v/>
      </c>
      <c r="H287" s="164" t="str">
        <f>IF(LEN(F287)=0,"",IF(F287&lt;DATE(2024,3,1),IF(G287="Paid by tenant to landlord/third party (RUBS)", '5 - Utilities Total'!$D$20*'6 - Per Unit Calculation'!D287,"N/A based on utility billing method"),"N/A move-in date after 3/1/2024"))</f>
        <v/>
      </c>
      <c r="I287" s="164" t="str">
        <f>IF(LEN(F287)=0,"",IF(F287&lt;DATE(2024,3,1),IF(G287="Paid by tenant to landlord/third party (RUBS)", INDEX('Calculation Chart - SCC'!$B$3:$B$23, MATCH(E287,'Calculation Chart - SCC'!$A$3:$A$23, 0)),"N/A based on utility billing method"),"N/A move-in date after 3/1/2024"))</f>
        <v/>
      </c>
      <c r="J287" s="165" t="str">
        <f>IF('2 - Unit Info'!T287 &lt;&gt;"", '2 - Unit Info'!T287, "")</f>
        <v/>
      </c>
      <c r="K287" s="164" t="str">
        <f>IF(LEN(F287)=0,"",IF(F287&lt;DATE(2024,3,1),IF(J287="Paid by tenant to landlord/third party (RUBS)", '5 - Utilities Total'!$D$25*'6 - Per Unit Calculation'!D287,"N/A based on utility billing method"),"N/A move-in date after 3/1/2024"))</f>
        <v/>
      </c>
      <c r="L287" s="164" t="str">
        <f>IF(LEN(F287)=0,"",IF(F287&lt;DATE(2024,3,1),IF(J287="Paid by tenant to landlord/third party (RUBS)",INDEX('Calculation Chart - SCC'!$E$3:$E$23, MATCH(E287,'Calculation Chart - SCC'!$D$3:$D$23, 0)),"N/A based on utility billing method"),"N/A move-in date after 3/1/2024"))</f>
        <v/>
      </c>
      <c r="M287" s="165" t="str">
        <f>IF('2 - Unit Info'!U287 &lt;&gt;"", '2 - Unit Info'!U287, "")</f>
        <v/>
      </c>
      <c r="N287" s="164" t="str">
        <f>IF(LEN(F287)=0,"",IF(F287&lt;DATE(2024,3,1),IF(M287="Paid by tenant to landlord/third party (RUBS)", '5 - Utilities Total'!$D$30*'6 - Per Unit Calculation'!D287,"N/A based on utility billing method"),"N/A move-in date after 3/1/2024"))</f>
        <v/>
      </c>
      <c r="O287" s="182" t="str">
        <f>IF(LEN(F287)=0,"",IF(F287&lt;DATE(2024,3,1),IF(M287="Paid by tenant to landlord/third party (RUBS)",INDEX('Calculation Chart - SCC'!$H$3:$H$23, MATCH(E287,'Calculation Chart - SCC'!$G$3:$G$23, 0)),"N/A based on utility billing method"),"N/A move-in date after 3/1/2024"))</f>
        <v/>
      </c>
      <c r="Q287" s="184" t="str">
        <f t="shared" si="8"/>
        <v/>
      </c>
      <c r="R287" s="97" t="str">
        <f t="shared" si="9"/>
        <v/>
      </c>
    </row>
    <row r="288" spans="1:18" ht="15.75" x14ac:dyDescent="0.25">
      <c r="A288" s="159" t="str">
        <f>IF('2 - Unit Info'!A288&lt;&gt;"",'2 - Unit Info'!A288,"")</f>
        <v/>
      </c>
      <c r="B288" s="160" t="str">
        <f>IF('2 - Unit Info'!E288&lt;&gt;"",'2 - Unit Info'!E288,"")</f>
        <v/>
      </c>
      <c r="C288" s="160" t="str">
        <f>IF('2 - Unit Info'!K288&lt;&gt;"",'2 - Unit Info'!K288,"")</f>
        <v/>
      </c>
      <c r="D288" s="160" t="str">
        <f>IF('2 - Unit Info'!H288&lt;&gt;"",'2 - Unit Info'!H288,"")</f>
        <v/>
      </c>
      <c r="E288" s="161" t="str">
        <f>IF('2 - Unit Info'!J288&lt;&gt;"",'2 - Unit Info'!J288,"")</f>
        <v/>
      </c>
      <c r="F288" s="162" t="str">
        <f>IF('2 - Unit Info'!L288 &lt;&gt;"", '2 - Unit Info'!L288, "")</f>
        <v/>
      </c>
      <c r="G288" s="163" t="str">
        <f>IF('2 - Unit Info'!S288 &lt;&gt;"", '2 - Unit Info'!S288, "")</f>
        <v/>
      </c>
      <c r="H288" s="164" t="str">
        <f>IF(LEN(F288)=0,"",IF(F288&lt;DATE(2024,3,1),IF(G288="Paid by tenant to landlord/third party (RUBS)", '5 - Utilities Total'!$D$20*'6 - Per Unit Calculation'!D288,"N/A based on utility billing method"),"N/A move-in date after 3/1/2024"))</f>
        <v/>
      </c>
      <c r="I288" s="164" t="str">
        <f>IF(LEN(F288)=0,"",IF(F288&lt;DATE(2024,3,1),IF(G288="Paid by tenant to landlord/third party (RUBS)", INDEX('Calculation Chart - SCC'!$B$3:$B$23, MATCH(E288,'Calculation Chart - SCC'!$A$3:$A$23, 0)),"N/A based on utility billing method"),"N/A move-in date after 3/1/2024"))</f>
        <v/>
      </c>
      <c r="J288" s="165" t="str">
        <f>IF('2 - Unit Info'!T288 &lt;&gt;"", '2 - Unit Info'!T288, "")</f>
        <v/>
      </c>
      <c r="K288" s="164" t="str">
        <f>IF(LEN(F288)=0,"",IF(F288&lt;DATE(2024,3,1),IF(J288="Paid by tenant to landlord/third party (RUBS)", '5 - Utilities Total'!$D$25*'6 - Per Unit Calculation'!D288,"N/A based on utility billing method"),"N/A move-in date after 3/1/2024"))</f>
        <v/>
      </c>
      <c r="L288" s="164" t="str">
        <f>IF(LEN(F288)=0,"",IF(F288&lt;DATE(2024,3,1),IF(J288="Paid by tenant to landlord/third party (RUBS)",INDEX('Calculation Chart - SCC'!$E$3:$E$23, MATCH(E288,'Calculation Chart - SCC'!$D$3:$D$23, 0)),"N/A based on utility billing method"),"N/A move-in date after 3/1/2024"))</f>
        <v/>
      </c>
      <c r="M288" s="165" t="str">
        <f>IF('2 - Unit Info'!U288 &lt;&gt;"", '2 - Unit Info'!U288, "")</f>
        <v/>
      </c>
      <c r="N288" s="164" t="str">
        <f>IF(LEN(F288)=0,"",IF(F288&lt;DATE(2024,3,1),IF(M288="Paid by tenant to landlord/third party (RUBS)", '5 - Utilities Total'!$D$30*'6 - Per Unit Calculation'!D288,"N/A based on utility billing method"),"N/A move-in date after 3/1/2024"))</f>
        <v/>
      </c>
      <c r="O288" s="182" t="str">
        <f>IF(LEN(F288)=0,"",IF(F288&lt;DATE(2024,3,1),IF(M288="Paid by tenant to landlord/third party (RUBS)",INDEX('Calculation Chart - SCC'!$H$3:$H$23, MATCH(E288,'Calculation Chart - SCC'!$G$3:$G$23, 0)),"N/A based on utility billing method"),"N/A move-in date after 3/1/2024"))</f>
        <v/>
      </c>
      <c r="Q288" s="184" t="str">
        <f t="shared" si="8"/>
        <v/>
      </c>
      <c r="R288" s="97" t="str">
        <f t="shared" si="9"/>
        <v/>
      </c>
    </row>
    <row r="289" spans="1:18" ht="15.75" x14ac:dyDescent="0.25">
      <c r="A289" s="159" t="str">
        <f>IF('2 - Unit Info'!A289&lt;&gt;"",'2 - Unit Info'!A289,"")</f>
        <v/>
      </c>
      <c r="B289" s="160" t="str">
        <f>IF('2 - Unit Info'!E289&lt;&gt;"",'2 - Unit Info'!E289,"")</f>
        <v/>
      </c>
      <c r="C289" s="160" t="str">
        <f>IF('2 - Unit Info'!K289&lt;&gt;"",'2 - Unit Info'!K289,"")</f>
        <v/>
      </c>
      <c r="D289" s="160" t="str">
        <f>IF('2 - Unit Info'!H289&lt;&gt;"",'2 - Unit Info'!H289,"")</f>
        <v/>
      </c>
      <c r="E289" s="161" t="str">
        <f>IF('2 - Unit Info'!J289&lt;&gt;"",'2 - Unit Info'!J289,"")</f>
        <v/>
      </c>
      <c r="F289" s="162" t="str">
        <f>IF('2 - Unit Info'!L289 &lt;&gt;"", '2 - Unit Info'!L289, "")</f>
        <v/>
      </c>
      <c r="G289" s="163" t="str">
        <f>IF('2 - Unit Info'!S289 &lt;&gt;"", '2 - Unit Info'!S289, "")</f>
        <v/>
      </c>
      <c r="H289" s="164" t="str">
        <f>IF(LEN(F289)=0,"",IF(F289&lt;DATE(2024,3,1),IF(G289="Paid by tenant to landlord/third party (RUBS)", '5 - Utilities Total'!$D$20*'6 - Per Unit Calculation'!D289,"N/A based on utility billing method"),"N/A move-in date after 3/1/2024"))</f>
        <v/>
      </c>
      <c r="I289" s="164" t="str">
        <f>IF(LEN(F289)=0,"",IF(F289&lt;DATE(2024,3,1),IF(G289="Paid by tenant to landlord/third party (RUBS)", INDEX('Calculation Chart - SCC'!$B$3:$B$23, MATCH(E289,'Calculation Chart - SCC'!$A$3:$A$23, 0)),"N/A based on utility billing method"),"N/A move-in date after 3/1/2024"))</f>
        <v/>
      </c>
      <c r="J289" s="165" t="str">
        <f>IF('2 - Unit Info'!T289 &lt;&gt;"", '2 - Unit Info'!T289, "")</f>
        <v/>
      </c>
      <c r="K289" s="164" t="str">
        <f>IF(LEN(F289)=0,"",IF(F289&lt;DATE(2024,3,1),IF(J289="Paid by tenant to landlord/third party (RUBS)", '5 - Utilities Total'!$D$25*'6 - Per Unit Calculation'!D289,"N/A based on utility billing method"),"N/A move-in date after 3/1/2024"))</f>
        <v/>
      </c>
      <c r="L289" s="164" t="str">
        <f>IF(LEN(F289)=0,"",IF(F289&lt;DATE(2024,3,1),IF(J289="Paid by tenant to landlord/third party (RUBS)",INDEX('Calculation Chart - SCC'!$E$3:$E$23, MATCH(E289,'Calculation Chart - SCC'!$D$3:$D$23, 0)),"N/A based on utility billing method"),"N/A move-in date after 3/1/2024"))</f>
        <v/>
      </c>
      <c r="M289" s="165" t="str">
        <f>IF('2 - Unit Info'!U289 &lt;&gt;"", '2 - Unit Info'!U289, "")</f>
        <v/>
      </c>
      <c r="N289" s="164" t="str">
        <f>IF(LEN(F289)=0,"",IF(F289&lt;DATE(2024,3,1),IF(M289="Paid by tenant to landlord/third party (RUBS)", '5 - Utilities Total'!$D$30*'6 - Per Unit Calculation'!D289,"N/A based on utility billing method"),"N/A move-in date after 3/1/2024"))</f>
        <v/>
      </c>
      <c r="O289" s="182" t="str">
        <f>IF(LEN(F289)=0,"",IF(F289&lt;DATE(2024,3,1),IF(M289="Paid by tenant to landlord/third party (RUBS)",INDEX('Calculation Chart - SCC'!$H$3:$H$23, MATCH(E289,'Calculation Chart - SCC'!$G$3:$G$23, 0)),"N/A based on utility billing method"),"N/A move-in date after 3/1/2024"))</f>
        <v/>
      </c>
      <c r="Q289" s="184" t="str">
        <f t="shared" si="8"/>
        <v/>
      </c>
      <c r="R289" s="97" t="str">
        <f t="shared" si="9"/>
        <v/>
      </c>
    </row>
    <row r="290" spans="1:18" ht="15.75" x14ac:dyDescent="0.25">
      <c r="A290" s="159" t="str">
        <f>IF('2 - Unit Info'!A290&lt;&gt;"",'2 - Unit Info'!A290,"")</f>
        <v/>
      </c>
      <c r="B290" s="160" t="str">
        <f>IF('2 - Unit Info'!E290&lt;&gt;"",'2 - Unit Info'!E290,"")</f>
        <v/>
      </c>
      <c r="C290" s="160" t="str">
        <f>IF('2 - Unit Info'!K290&lt;&gt;"",'2 - Unit Info'!K290,"")</f>
        <v/>
      </c>
      <c r="D290" s="160" t="str">
        <f>IF('2 - Unit Info'!H290&lt;&gt;"",'2 - Unit Info'!H290,"")</f>
        <v/>
      </c>
      <c r="E290" s="161" t="str">
        <f>IF('2 - Unit Info'!J290&lt;&gt;"",'2 - Unit Info'!J290,"")</f>
        <v/>
      </c>
      <c r="F290" s="162" t="str">
        <f>IF('2 - Unit Info'!L290 &lt;&gt;"", '2 - Unit Info'!L290, "")</f>
        <v/>
      </c>
      <c r="G290" s="163" t="str">
        <f>IF('2 - Unit Info'!S290 &lt;&gt;"", '2 - Unit Info'!S290, "")</f>
        <v/>
      </c>
      <c r="H290" s="164" t="str">
        <f>IF(LEN(F290)=0,"",IF(F290&lt;DATE(2024,3,1),IF(G290="Paid by tenant to landlord/third party (RUBS)", '5 - Utilities Total'!$D$20*'6 - Per Unit Calculation'!D290,"N/A based on utility billing method"),"N/A move-in date after 3/1/2024"))</f>
        <v/>
      </c>
      <c r="I290" s="164" t="str">
        <f>IF(LEN(F290)=0,"",IF(F290&lt;DATE(2024,3,1),IF(G290="Paid by tenant to landlord/third party (RUBS)", INDEX('Calculation Chart - SCC'!$B$3:$B$23, MATCH(E290,'Calculation Chart - SCC'!$A$3:$A$23, 0)),"N/A based on utility billing method"),"N/A move-in date after 3/1/2024"))</f>
        <v/>
      </c>
      <c r="J290" s="165" t="str">
        <f>IF('2 - Unit Info'!T290 &lt;&gt;"", '2 - Unit Info'!T290, "")</f>
        <v/>
      </c>
      <c r="K290" s="164" t="str">
        <f>IF(LEN(F290)=0,"",IF(F290&lt;DATE(2024,3,1),IF(J290="Paid by tenant to landlord/third party (RUBS)", '5 - Utilities Total'!$D$25*'6 - Per Unit Calculation'!D290,"N/A based on utility billing method"),"N/A move-in date after 3/1/2024"))</f>
        <v/>
      </c>
      <c r="L290" s="164" t="str">
        <f>IF(LEN(F290)=0,"",IF(F290&lt;DATE(2024,3,1),IF(J290="Paid by tenant to landlord/third party (RUBS)",INDEX('Calculation Chart - SCC'!$E$3:$E$23, MATCH(E290,'Calculation Chart - SCC'!$D$3:$D$23, 0)),"N/A based on utility billing method"),"N/A move-in date after 3/1/2024"))</f>
        <v/>
      </c>
      <c r="M290" s="165" t="str">
        <f>IF('2 - Unit Info'!U290 &lt;&gt;"", '2 - Unit Info'!U290, "")</f>
        <v/>
      </c>
      <c r="N290" s="164" t="str">
        <f>IF(LEN(F290)=0,"",IF(F290&lt;DATE(2024,3,1),IF(M290="Paid by tenant to landlord/third party (RUBS)", '5 - Utilities Total'!$D$30*'6 - Per Unit Calculation'!D290,"N/A based on utility billing method"),"N/A move-in date after 3/1/2024"))</f>
        <v/>
      </c>
      <c r="O290" s="182" t="str">
        <f>IF(LEN(F290)=0,"",IF(F290&lt;DATE(2024,3,1),IF(M290="Paid by tenant to landlord/third party (RUBS)",INDEX('Calculation Chart - SCC'!$H$3:$H$23, MATCH(E290,'Calculation Chart - SCC'!$G$3:$G$23, 0)),"N/A based on utility billing method"),"N/A move-in date after 3/1/2024"))</f>
        <v/>
      </c>
      <c r="Q290" s="184" t="str">
        <f t="shared" si="8"/>
        <v/>
      </c>
      <c r="R290" s="97" t="str">
        <f t="shared" si="9"/>
        <v/>
      </c>
    </row>
    <row r="291" spans="1:18" ht="15.75" x14ac:dyDescent="0.25">
      <c r="A291" s="159" t="str">
        <f>IF('2 - Unit Info'!A291&lt;&gt;"",'2 - Unit Info'!A291,"")</f>
        <v/>
      </c>
      <c r="B291" s="160" t="str">
        <f>IF('2 - Unit Info'!E291&lt;&gt;"",'2 - Unit Info'!E291,"")</f>
        <v/>
      </c>
      <c r="C291" s="160" t="str">
        <f>IF('2 - Unit Info'!K291&lt;&gt;"",'2 - Unit Info'!K291,"")</f>
        <v/>
      </c>
      <c r="D291" s="160" t="str">
        <f>IF('2 - Unit Info'!H291&lt;&gt;"",'2 - Unit Info'!H291,"")</f>
        <v/>
      </c>
      <c r="E291" s="161" t="str">
        <f>IF('2 - Unit Info'!J291&lt;&gt;"",'2 - Unit Info'!J291,"")</f>
        <v/>
      </c>
      <c r="F291" s="162" t="str">
        <f>IF('2 - Unit Info'!L291 &lt;&gt;"", '2 - Unit Info'!L291, "")</f>
        <v/>
      </c>
      <c r="G291" s="163" t="str">
        <f>IF('2 - Unit Info'!S291 &lt;&gt;"", '2 - Unit Info'!S291, "")</f>
        <v/>
      </c>
      <c r="H291" s="164" t="str">
        <f>IF(LEN(F291)=0,"",IF(F291&lt;DATE(2024,3,1),IF(G291="Paid by tenant to landlord/third party (RUBS)", '5 - Utilities Total'!$D$20*'6 - Per Unit Calculation'!D291,"N/A based on utility billing method"),"N/A move-in date after 3/1/2024"))</f>
        <v/>
      </c>
      <c r="I291" s="164" t="str">
        <f>IF(LEN(F291)=0,"",IF(F291&lt;DATE(2024,3,1),IF(G291="Paid by tenant to landlord/third party (RUBS)", INDEX('Calculation Chart - SCC'!$B$3:$B$23, MATCH(E291,'Calculation Chart - SCC'!$A$3:$A$23, 0)),"N/A based on utility billing method"),"N/A move-in date after 3/1/2024"))</f>
        <v/>
      </c>
      <c r="J291" s="165" t="str">
        <f>IF('2 - Unit Info'!T291 &lt;&gt;"", '2 - Unit Info'!T291, "")</f>
        <v/>
      </c>
      <c r="K291" s="164" t="str">
        <f>IF(LEN(F291)=0,"",IF(F291&lt;DATE(2024,3,1),IF(J291="Paid by tenant to landlord/third party (RUBS)", '5 - Utilities Total'!$D$25*'6 - Per Unit Calculation'!D291,"N/A based on utility billing method"),"N/A move-in date after 3/1/2024"))</f>
        <v/>
      </c>
      <c r="L291" s="164" t="str">
        <f>IF(LEN(F291)=0,"",IF(F291&lt;DATE(2024,3,1),IF(J291="Paid by tenant to landlord/third party (RUBS)",INDEX('Calculation Chart - SCC'!$E$3:$E$23, MATCH(E291,'Calculation Chart - SCC'!$D$3:$D$23, 0)),"N/A based on utility billing method"),"N/A move-in date after 3/1/2024"))</f>
        <v/>
      </c>
      <c r="M291" s="165" t="str">
        <f>IF('2 - Unit Info'!U291 &lt;&gt;"", '2 - Unit Info'!U291, "")</f>
        <v/>
      </c>
      <c r="N291" s="164" t="str">
        <f>IF(LEN(F291)=0,"",IF(F291&lt;DATE(2024,3,1),IF(M291="Paid by tenant to landlord/third party (RUBS)", '5 - Utilities Total'!$D$30*'6 - Per Unit Calculation'!D291,"N/A based on utility billing method"),"N/A move-in date after 3/1/2024"))</f>
        <v/>
      </c>
      <c r="O291" s="182" t="str">
        <f>IF(LEN(F291)=0,"",IF(F291&lt;DATE(2024,3,1),IF(M291="Paid by tenant to landlord/third party (RUBS)",INDEX('Calculation Chart - SCC'!$H$3:$H$23, MATCH(E291,'Calculation Chart - SCC'!$G$3:$G$23, 0)),"N/A based on utility billing method"),"N/A move-in date after 3/1/2024"))</f>
        <v/>
      </c>
      <c r="Q291" s="184" t="str">
        <f t="shared" si="8"/>
        <v/>
      </c>
      <c r="R291" s="97" t="str">
        <f t="shared" si="9"/>
        <v/>
      </c>
    </row>
    <row r="292" spans="1:18" ht="15.75" x14ac:dyDescent="0.25">
      <c r="A292" s="159" t="str">
        <f>IF('2 - Unit Info'!A292&lt;&gt;"",'2 - Unit Info'!A292,"")</f>
        <v/>
      </c>
      <c r="B292" s="160" t="str">
        <f>IF('2 - Unit Info'!E292&lt;&gt;"",'2 - Unit Info'!E292,"")</f>
        <v/>
      </c>
      <c r="C292" s="160" t="str">
        <f>IF('2 - Unit Info'!K292&lt;&gt;"",'2 - Unit Info'!K292,"")</f>
        <v/>
      </c>
      <c r="D292" s="160" t="str">
        <f>IF('2 - Unit Info'!H292&lt;&gt;"",'2 - Unit Info'!H292,"")</f>
        <v/>
      </c>
      <c r="E292" s="161" t="str">
        <f>IF('2 - Unit Info'!J292&lt;&gt;"",'2 - Unit Info'!J292,"")</f>
        <v/>
      </c>
      <c r="F292" s="162" t="str">
        <f>IF('2 - Unit Info'!L292 &lt;&gt;"", '2 - Unit Info'!L292, "")</f>
        <v/>
      </c>
      <c r="G292" s="163" t="str">
        <f>IF('2 - Unit Info'!S292 &lt;&gt;"", '2 - Unit Info'!S292, "")</f>
        <v/>
      </c>
      <c r="H292" s="164" t="str">
        <f>IF(LEN(F292)=0,"",IF(F292&lt;DATE(2024,3,1),IF(G292="Paid by tenant to landlord/third party (RUBS)", '5 - Utilities Total'!$D$20*'6 - Per Unit Calculation'!D292,"N/A based on utility billing method"),"N/A move-in date after 3/1/2024"))</f>
        <v/>
      </c>
      <c r="I292" s="164" t="str">
        <f>IF(LEN(F292)=0,"",IF(F292&lt;DATE(2024,3,1),IF(G292="Paid by tenant to landlord/third party (RUBS)", INDEX('Calculation Chart - SCC'!$B$3:$B$23, MATCH(E292,'Calculation Chart - SCC'!$A$3:$A$23, 0)),"N/A based on utility billing method"),"N/A move-in date after 3/1/2024"))</f>
        <v/>
      </c>
      <c r="J292" s="165" t="str">
        <f>IF('2 - Unit Info'!T292 &lt;&gt;"", '2 - Unit Info'!T292, "")</f>
        <v/>
      </c>
      <c r="K292" s="164" t="str">
        <f>IF(LEN(F292)=0,"",IF(F292&lt;DATE(2024,3,1),IF(J292="Paid by tenant to landlord/third party (RUBS)", '5 - Utilities Total'!$D$25*'6 - Per Unit Calculation'!D292,"N/A based on utility billing method"),"N/A move-in date after 3/1/2024"))</f>
        <v/>
      </c>
      <c r="L292" s="164" t="str">
        <f>IF(LEN(F292)=0,"",IF(F292&lt;DATE(2024,3,1),IF(J292="Paid by tenant to landlord/third party (RUBS)",INDEX('Calculation Chart - SCC'!$E$3:$E$23, MATCH(E292,'Calculation Chart - SCC'!$D$3:$D$23, 0)),"N/A based on utility billing method"),"N/A move-in date after 3/1/2024"))</f>
        <v/>
      </c>
      <c r="M292" s="165" t="str">
        <f>IF('2 - Unit Info'!U292 &lt;&gt;"", '2 - Unit Info'!U292, "")</f>
        <v/>
      </c>
      <c r="N292" s="164" t="str">
        <f>IF(LEN(F292)=0,"",IF(F292&lt;DATE(2024,3,1),IF(M292="Paid by tenant to landlord/third party (RUBS)", '5 - Utilities Total'!$D$30*'6 - Per Unit Calculation'!D292,"N/A based on utility billing method"),"N/A move-in date after 3/1/2024"))</f>
        <v/>
      </c>
      <c r="O292" s="182" t="str">
        <f>IF(LEN(F292)=0,"",IF(F292&lt;DATE(2024,3,1),IF(M292="Paid by tenant to landlord/third party (RUBS)",INDEX('Calculation Chart - SCC'!$H$3:$H$23, MATCH(E292,'Calculation Chart - SCC'!$G$3:$G$23, 0)),"N/A based on utility billing method"),"N/A move-in date after 3/1/2024"))</f>
        <v/>
      </c>
      <c r="Q292" s="184" t="str">
        <f t="shared" si="8"/>
        <v/>
      </c>
      <c r="R292" s="97" t="str">
        <f t="shared" si="9"/>
        <v/>
      </c>
    </row>
    <row r="293" spans="1:18" ht="15.75" x14ac:dyDescent="0.25">
      <c r="A293" s="159" t="str">
        <f>IF('2 - Unit Info'!A293&lt;&gt;"",'2 - Unit Info'!A293,"")</f>
        <v/>
      </c>
      <c r="B293" s="160" t="str">
        <f>IF('2 - Unit Info'!E293&lt;&gt;"",'2 - Unit Info'!E293,"")</f>
        <v/>
      </c>
      <c r="C293" s="160" t="str">
        <f>IF('2 - Unit Info'!K293&lt;&gt;"",'2 - Unit Info'!K293,"")</f>
        <v/>
      </c>
      <c r="D293" s="160" t="str">
        <f>IF('2 - Unit Info'!H293&lt;&gt;"",'2 - Unit Info'!H293,"")</f>
        <v/>
      </c>
      <c r="E293" s="161" t="str">
        <f>IF('2 - Unit Info'!J293&lt;&gt;"",'2 - Unit Info'!J293,"")</f>
        <v/>
      </c>
      <c r="F293" s="162" t="str">
        <f>IF('2 - Unit Info'!L293 &lt;&gt;"", '2 - Unit Info'!L293, "")</f>
        <v/>
      </c>
      <c r="G293" s="163" t="str">
        <f>IF('2 - Unit Info'!S293 &lt;&gt;"", '2 - Unit Info'!S293, "")</f>
        <v/>
      </c>
      <c r="H293" s="164" t="str">
        <f>IF(LEN(F293)=0,"",IF(F293&lt;DATE(2024,3,1),IF(G293="Paid by tenant to landlord/third party (RUBS)", '5 - Utilities Total'!$D$20*'6 - Per Unit Calculation'!D293,"N/A based on utility billing method"),"N/A move-in date after 3/1/2024"))</f>
        <v/>
      </c>
      <c r="I293" s="164" t="str">
        <f>IF(LEN(F293)=0,"",IF(F293&lt;DATE(2024,3,1),IF(G293="Paid by tenant to landlord/third party (RUBS)", INDEX('Calculation Chart - SCC'!$B$3:$B$23, MATCH(E293,'Calculation Chart - SCC'!$A$3:$A$23, 0)),"N/A based on utility billing method"),"N/A move-in date after 3/1/2024"))</f>
        <v/>
      </c>
      <c r="J293" s="165" t="str">
        <f>IF('2 - Unit Info'!T293 &lt;&gt;"", '2 - Unit Info'!T293, "")</f>
        <v/>
      </c>
      <c r="K293" s="164" t="str">
        <f>IF(LEN(F293)=0,"",IF(F293&lt;DATE(2024,3,1),IF(J293="Paid by tenant to landlord/third party (RUBS)", '5 - Utilities Total'!$D$25*'6 - Per Unit Calculation'!D293,"N/A based on utility billing method"),"N/A move-in date after 3/1/2024"))</f>
        <v/>
      </c>
      <c r="L293" s="164" t="str">
        <f>IF(LEN(F293)=0,"",IF(F293&lt;DATE(2024,3,1),IF(J293="Paid by tenant to landlord/third party (RUBS)",INDEX('Calculation Chart - SCC'!$E$3:$E$23, MATCH(E293,'Calculation Chart - SCC'!$D$3:$D$23, 0)),"N/A based on utility billing method"),"N/A move-in date after 3/1/2024"))</f>
        <v/>
      </c>
      <c r="M293" s="165" t="str">
        <f>IF('2 - Unit Info'!U293 &lt;&gt;"", '2 - Unit Info'!U293, "")</f>
        <v/>
      </c>
      <c r="N293" s="164" t="str">
        <f>IF(LEN(F293)=0,"",IF(F293&lt;DATE(2024,3,1),IF(M293="Paid by tenant to landlord/third party (RUBS)", '5 - Utilities Total'!$D$30*'6 - Per Unit Calculation'!D293,"N/A based on utility billing method"),"N/A move-in date after 3/1/2024"))</f>
        <v/>
      </c>
      <c r="O293" s="182" t="str">
        <f>IF(LEN(F293)=0,"",IF(F293&lt;DATE(2024,3,1),IF(M293="Paid by tenant to landlord/third party (RUBS)",INDEX('Calculation Chart - SCC'!$H$3:$H$23, MATCH(E293,'Calculation Chart - SCC'!$G$3:$G$23, 0)),"N/A based on utility billing method"),"N/A move-in date after 3/1/2024"))</f>
        <v/>
      </c>
      <c r="Q293" s="184" t="str">
        <f t="shared" si="8"/>
        <v/>
      </c>
      <c r="R293" s="97" t="str">
        <f t="shared" si="9"/>
        <v/>
      </c>
    </row>
    <row r="294" spans="1:18" ht="15.75" x14ac:dyDescent="0.25">
      <c r="A294" s="159" t="str">
        <f>IF('2 - Unit Info'!A294&lt;&gt;"",'2 - Unit Info'!A294,"")</f>
        <v/>
      </c>
      <c r="B294" s="160" t="str">
        <f>IF('2 - Unit Info'!E294&lt;&gt;"",'2 - Unit Info'!E294,"")</f>
        <v/>
      </c>
      <c r="C294" s="160" t="str">
        <f>IF('2 - Unit Info'!K294&lt;&gt;"",'2 - Unit Info'!K294,"")</f>
        <v/>
      </c>
      <c r="D294" s="160" t="str">
        <f>IF('2 - Unit Info'!H294&lt;&gt;"",'2 - Unit Info'!H294,"")</f>
        <v/>
      </c>
      <c r="E294" s="161" t="str">
        <f>IF('2 - Unit Info'!J294&lt;&gt;"",'2 - Unit Info'!J294,"")</f>
        <v/>
      </c>
      <c r="F294" s="162" t="str">
        <f>IF('2 - Unit Info'!L294 &lt;&gt;"", '2 - Unit Info'!L294, "")</f>
        <v/>
      </c>
      <c r="G294" s="163" t="str">
        <f>IF('2 - Unit Info'!S294 &lt;&gt;"", '2 - Unit Info'!S294, "")</f>
        <v/>
      </c>
      <c r="H294" s="164" t="str">
        <f>IF(LEN(F294)=0,"",IF(F294&lt;DATE(2024,3,1),IF(G294="Paid by tenant to landlord/third party (RUBS)", '5 - Utilities Total'!$D$20*'6 - Per Unit Calculation'!D294,"N/A based on utility billing method"),"N/A move-in date after 3/1/2024"))</f>
        <v/>
      </c>
      <c r="I294" s="164" t="str">
        <f>IF(LEN(F294)=0,"",IF(F294&lt;DATE(2024,3,1),IF(G294="Paid by tenant to landlord/third party (RUBS)", INDEX('Calculation Chart - SCC'!$B$3:$B$23, MATCH(E294,'Calculation Chart - SCC'!$A$3:$A$23, 0)),"N/A based on utility billing method"),"N/A move-in date after 3/1/2024"))</f>
        <v/>
      </c>
      <c r="J294" s="165" t="str">
        <f>IF('2 - Unit Info'!T294 &lt;&gt;"", '2 - Unit Info'!T294, "")</f>
        <v/>
      </c>
      <c r="K294" s="164" t="str">
        <f>IF(LEN(F294)=0,"",IF(F294&lt;DATE(2024,3,1),IF(J294="Paid by tenant to landlord/third party (RUBS)", '5 - Utilities Total'!$D$25*'6 - Per Unit Calculation'!D294,"N/A based on utility billing method"),"N/A move-in date after 3/1/2024"))</f>
        <v/>
      </c>
      <c r="L294" s="164" t="str">
        <f>IF(LEN(F294)=0,"",IF(F294&lt;DATE(2024,3,1),IF(J294="Paid by tenant to landlord/third party (RUBS)",INDEX('Calculation Chart - SCC'!$E$3:$E$23, MATCH(E294,'Calculation Chart - SCC'!$D$3:$D$23, 0)),"N/A based on utility billing method"),"N/A move-in date after 3/1/2024"))</f>
        <v/>
      </c>
      <c r="M294" s="165" t="str">
        <f>IF('2 - Unit Info'!U294 &lt;&gt;"", '2 - Unit Info'!U294, "")</f>
        <v/>
      </c>
      <c r="N294" s="164" t="str">
        <f>IF(LEN(F294)=0,"",IF(F294&lt;DATE(2024,3,1),IF(M294="Paid by tenant to landlord/third party (RUBS)", '5 - Utilities Total'!$D$30*'6 - Per Unit Calculation'!D294,"N/A based on utility billing method"),"N/A move-in date after 3/1/2024"))</f>
        <v/>
      </c>
      <c r="O294" s="182" t="str">
        <f>IF(LEN(F294)=0,"",IF(F294&lt;DATE(2024,3,1),IF(M294="Paid by tenant to landlord/third party (RUBS)",INDEX('Calculation Chart - SCC'!$H$3:$H$23, MATCH(E294,'Calculation Chart - SCC'!$G$3:$G$23, 0)),"N/A based on utility billing method"),"N/A move-in date after 3/1/2024"))</f>
        <v/>
      </c>
      <c r="Q294" s="184" t="str">
        <f t="shared" si="8"/>
        <v/>
      </c>
      <c r="R294" s="97" t="str">
        <f t="shared" si="9"/>
        <v/>
      </c>
    </row>
    <row r="295" spans="1:18" ht="15.75" x14ac:dyDescent="0.25">
      <c r="A295" s="159" t="str">
        <f>IF('2 - Unit Info'!A295&lt;&gt;"",'2 - Unit Info'!A295,"")</f>
        <v/>
      </c>
      <c r="B295" s="160" t="str">
        <f>IF('2 - Unit Info'!E295&lt;&gt;"",'2 - Unit Info'!E295,"")</f>
        <v/>
      </c>
      <c r="C295" s="160" t="str">
        <f>IF('2 - Unit Info'!K295&lt;&gt;"",'2 - Unit Info'!K295,"")</f>
        <v/>
      </c>
      <c r="D295" s="160" t="str">
        <f>IF('2 - Unit Info'!H295&lt;&gt;"",'2 - Unit Info'!H295,"")</f>
        <v/>
      </c>
      <c r="E295" s="161" t="str">
        <f>IF('2 - Unit Info'!J295&lt;&gt;"",'2 - Unit Info'!J295,"")</f>
        <v/>
      </c>
      <c r="F295" s="162" t="str">
        <f>IF('2 - Unit Info'!L295 &lt;&gt;"", '2 - Unit Info'!L295, "")</f>
        <v/>
      </c>
      <c r="G295" s="163" t="str">
        <f>IF('2 - Unit Info'!S295 &lt;&gt;"", '2 - Unit Info'!S295, "")</f>
        <v/>
      </c>
      <c r="H295" s="164" t="str">
        <f>IF(LEN(F295)=0,"",IF(F295&lt;DATE(2024,3,1),IF(G295="Paid by tenant to landlord/third party (RUBS)", '5 - Utilities Total'!$D$20*'6 - Per Unit Calculation'!D295,"N/A based on utility billing method"),"N/A move-in date after 3/1/2024"))</f>
        <v/>
      </c>
      <c r="I295" s="164" t="str">
        <f>IF(LEN(F295)=0,"",IF(F295&lt;DATE(2024,3,1),IF(G295="Paid by tenant to landlord/third party (RUBS)", INDEX('Calculation Chart - SCC'!$B$3:$B$23, MATCH(E295,'Calculation Chart - SCC'!$A$3:$A$23, 0)),"N/A based on utility billing method"),"N/A move-in date after 3/1/2024"))</f>
        <v/>
      </c>
      <c r="J295" s="165" t="str">
        <f>IF('2 - Unit Info'!T295 &lt;&gt;"", '2 - Unit Info'!T295, "")</f>
        <v/>
      </c>
      <c r="K295" s="164" t="str">
        <f>IF(LEN(F295)=0,"",IF(F295&lt;DATE(2024,3,1),IF(J295="Paid by tenant to landlord/third party (RUBS)", '5 - Utilities Total'!$D$25*'6 - Per Unit Calculation'!D295,"N/A based on utility billing method"),"N/A move-in date after 3/1/2024"))</f>
        <v/>
      </c>
      <c r="L295" s="164" t="str">
        <f>IF(LEN(F295)=0,"",IF(F295&lt;DATE(2024,3,1),IF(J295="Paid by tenant to landlord/third party (RUBS)",INDEX('Calculation Chart - SCC'!$E$3:$E$23, MATCH(E295,'Calculation Chart - SCC'!$D$3:$D$23, 0)),"N/A based on utility billing method"),"N/A move-in date after 3/1/2024"))</f>
        <v/>
      </c>
      <c r="M295" s="165" t="str">
        <f>IF('2 - Unit Info'!U295 &lt;&gt;"", '2 - Unit Info'!U295, "")</f>
        <v/>
      </c>
      <c r="N295" s="164" t="str">
        <f>IF(LEN(F295)=0,"",IF(F295&lt;DATE(2024,3,1),IF(M295="Paid by tenant to landlord/third party (RUBS)", '5 - Utilities Total'!$D$30*'6 - Per Unit Calculation'!D295,"N/A based on utility billing method"),"N/A move-in date after 3/1/2024"))</f>
        <v/>
      </c>
      <c r="O295" s="182" t="str">
        <f>IF(LEN(F295)=0,"",IF(F295&lt;DATE(2024,3,1),IF(M295="Paid by tenant to landlord/third party (RUBS)",INDEX('Calculation Chart - SCC'!$H$3:$H$23, MATCH(E295,'Calculation Chart - SCC'!$G$3:$G$23, 0)),"N/A based on utility billing method"),"N/A move-in date after 3/1/2024"))</f>
        <v/>
      </c>
      <c r="Q295" s="184" t="str">
        <f t="shared" si="8"/>
        <v/>
      </c>
      <c r="R295" s="97" t="str">
        <f t="shared" si="9"/>
        <v/>
      </c>
    </row>
    <row r="296" spans="1:18" ht="15.75" x14ac:dyDescent="0.25">
      <c r="A296" s="159" t="str">
        <f>IF('2 - Unit Info'!A296&lt;&gt;"",'2 - Unit Info'!A296,"")</f>
        <v/>
      </c>
      <c r="B296" s="160" t="str">
        <f>IF('2 - Unit Info'!E296&lt;&gt;"",'2 - Unit Info'!E296,"")</f>
        <v/>
      </c>
      <c r="C296" s="160" t="str">
        <f>IF('2 - Unit Info'!K296&lt;&gt;"",'2 - Unit Info'!K296,"")</f>
        <v/>
      </c>
      <c r="D296" s="160" t="str">
        <f>IF('2 - Unit Info'!H296&lt;&gt;"",'2 - Unit Info'!H296,"")</f>
        <v/>
      </c>
      <c r="E296" s="161" t="str">
        <f>IF('2 - Unit Info'!J296&lt;&gt;"",'2 - Unit Info'!J296,"")</f>
        <v/>
      </c>
      <c r="F296" s="162" t="str">
        <f>IF('2 - Unit Info'!L296 &lt;&gt;"", '2 - Unit Info'!L296, "")</f>
        <v/>
      </c>
      <c r="G296" s="163" t="str">
        <f>IF('2 - Unit Info'!S296 &lt;&gt;"", '2 - Unit Info'!S296, "")</f>
        <v/>
      </c>
      <c r="H296" s="164" t="str">
        <f>IF(LEN(F296)=0,"",IF(F296&lt;DATE(2024,3,1),IF(G296="Paid by tenant to landlord/third party (RUBS)", '5 - Utilities Total'!$D$20*'6 - Per Unit Calculation'!D296,"N/A based on utility billing method"),"N/A move-in date after 3/1/2024"))</f>
        <v/>
      </c>
      <c r="I296" s="164" t="str">
        <f>IF(LEN(F296)=0,"",IF(F296&lt;DATE(2024,3,1),IF(G296="Paid by tenant to landlord/third party (RUBS)", INDEX('Calculation Chart - SCC'!$B$3:$B$23, MATCH(E296,'Calculation Chart - SCC'!$A$3:$A$23, 0)),"N/A based on utility billing method"),"N/A move-in date after 3/1/2024"))</f>
        <v/>
      </c>
      <c r="J296" s="165" t="str">
        <f>IF('2 - Unit Info'!T296 &lt;&gt;"", '2 - Unit Info'!T296, "")</f>
        <v/>
      </c>
      <c r="K296" s="164" t="str">
        <f>IF(LEN(F296)=0,"",IF(F296&lt;DATE(2024,3,1),IF(J296="Paid by tenant to landlord/third party (RUBS)", '5 - Utilities Total'!$D$25*'6 - Per Unit Calculation'!D296,"N/A based on utility billing method"),"N/A move-in date after 3/1/2024"))</f>
        <v/>
      </c>
      <c r="L296" s="164" t="str">
        <f>IF(LEN(F296)=0,"",IF(F296&lt;DATE(2024,3,1),IF(J296="Paid by tenant to landlord/third party (RUBS)",INDEX('Calculation Chart - SCC'!$E$3:$E$23, MATCH(E296,'Calculation Chart - SCC'!$D$3:$D$23, 0)),"N/A based on utility billing method"),"N/A move-in date after 3/1/2024"))</f>
        <v/>
      </c>
      <c r="M296" s="165" t="str">
        <f>IF('2 - Unit Info'!U296 &lt;&gt;"", '2 - Unit Info'!U296, "")</f>
        <v/>
      </c>
      <c r="N296" s="164" t="str">
        <f>IF(LEN(F296)=0,"",IF(F296&lt;DATE(2024,3,1),IF(M296="Paid by tenant to landlord/third party (RUBS)", '5 - Utilities Total'!$D$30*'6 - Per Unit Calculation'!D296,"N/A based on utility billing method"),"N/A move-in date after 3/1/2024"))</f>
        <v/>
      </c>
      <c r="O296" s="182" t="str">
        <f>IF(LEN(F296)=0,"",IF(F296&lt;DATE(2024,3,1),IF(M296="Paid by tenant to landlord/third party (RUBS)",INDEX('Calculation Chart - SCC'!$H$3:$H$23, MATCH(E296,'Calculation Chart - SCC'!$G$3:$G$23, 0)),"N/A based on utility billing method"),"N/A move-in date after 3/1/2024"))</f>
        <v/>
      </c>
      <c r="Q296" s="184" t="str">
        <f t="shared" si="8"/>
        <v/>
      </c>
      <c r="R296" s="97" t="str">
        <f t="shared" si="9"/>
        <v/>
      </c>
    </row>
    <row r="297" spans="1:18" ht="15.75" x14ac:dyDescent="0.25">
      <c r="A297" s="159" t="str">
        <f>IF('2 - Unit Info'!A297&lt;&gt;"",'2 - Unit Info'!A297,"")</f>
        <v/>
      </c>
      <c r="B297" s="160" t="str">
        <f>IF('2 - Unit Info'!E297&lt;&gt;"",'2 - Unit Info'!E297,"")</f>
        <v/>
      </c>
      <c r="C297" s="160" t="str">
        <f>IF('2 - Unit Info'!K297&lt;&gt;"",'2 - Unit Info'!K297,"")</f>
        <v/>
      </c>
      <c r="D297" s="160" t="str">
        <f>IF('2 - Unit Info'!H297&lt;&gt;"",'2 - Unit Info'!H297,"")</f>
        <v/>
      </c>
      <c r="E297" s="161" t="str">
        <f>IF('2 - Unit Info'!J297&lt;&gt;"",'2 - Unit Info'!J297,"")</f>
        <v/>
      </c>
      <c r="F297" s="162" t="str">
        <f>IF('2 - Unit Info'!L297 &lt;&gt;"", '2 - Unit Info'!L297, "")</f>
        <v/>
      </c>
      <c r="G297" s="163" t="str">
        <f>IF('2 - Unit Info'!S297 &lt;&gt;"", '2 - Unit Info'!S297, "")</f>
        <v/>
      </c>
      <c r="H297" s="164" t="str">
        <f>IF(LEN(F297)=0,"",IF(F297&lt;DATE(2024,3,1),IF(G297="Paid by tenant to landlord/third party (RUBS)", '5 - Utilities Total'!$D$20*'6 - Per Unit Calculation'!D297,"N/A based on utility billing method"),"N/A move-in date after 3/1/2024"))</f>
        <v/>
      </c>
      <c r="I297" s="164" t="str">
        <f>IF(LEN(F297)=0,"",IF(F297&lt;DATE(2024,3,1),IF(G297="Paid by tenant to landlord/third party (RUBS)", INDEX('Calculation Chart - SCC'!$B$3:$B$23, MATCH(E297,'Calculation Chart - SCC'!$A$3:$A$23, 0)),"N/A based on utility billing method"),"N/A move-in date after 3/1/2024"))</f>
        <v/>
      </c>
      <c r="J297" s="165" t="str">
        <f>IF('2 - Unit Info'!T297 &lt;&gt;"", '2 - Unit Info'!T297, "")</f>
        <v/>
      </c>
      <c r="K297" s="164" t="str">
        <f>IF(LEN(F297)=0,"",IF(F297&lt;DATE(2024,3,1),IF(J297="Paid by tenant to landlord/third party (RUBS)", '5 - Utilities Total'!$D$25*'6 - Per Unit Calculation'!D297,"N/A based on utility billing method"),"N/A move-in date after 3/1/2024"))</f>
        <v/>
      </c>
      <c r="L297" s="164" t="str">
        <f>IF(LEN(F297)=0,"",IF(F297&lt;DATE(2024,3,1),IF(J297="Paid by tenant to landlord/third party (RUBS)",INDEX('Calculation Chart - SCC'!$E$3:$E$23, MATCH(E297,'Calculation Chart - SCC'!$D$3:$D$23, 0)),"N/A based on utility billing method"),"N/A move-in date after 3/1/2024"))</f>
        <v/>
      </c>
      <c r="M297" s="165" t="str">
        <f>IF('2 - Unit Info'!U297 &lt;&gt;"", '2 - Unit Info'!U297, "")</f>
        <v/>
      </c>
      <c r="N297" s="164" t="str">
        <f>IF(LEN(F297)=0,"",IF(F297&lt;DATE(2024,3,1),IF(M297="Paid by tenant to landlord/third party (RUBS)", '5 - Utilities Total'!$D$30*'6 - Per Unit Calculation'!D297,"N/A based on utility billing method"),"N/A move-in date after 3/1/2024"))</f>
        <v/>
      </c>
      <c r="O297" s="182" t="str">
        <f>IF(LEN(F297)=0,"",IF(F297&lt;DATE(2024,3,1),IF(M297="Paid by tenant to landlord/third party (RUBS)",INDEX('Calculation Chart - SCC'!$H$3:$H$23, MATCH(E297,'Calculation Chart - SCC'!$G$3:$G$23, 0)),"N/A based on utility billing method"),"N/A move-in date after 3/1/2024"))</f>
        <v/>
      </c>
      <c r="Q297" s="184" t="str">
        <f t="shared" si="8"/>
        <v/>
      </c>
      <c r="R297" s="97" t="str">
        <f t="shared" si="9"/>
        <v/>
      </c>
    </row>
    <row r="298" spans="1:18" ht="15.75" x14ac:dyDescent="0.25">
      <c r="A298" s="159" t="str">
        <f>IF('2 - Unit Info'!A298&lt;&gt;"",'2 - Unit Info'!A298,"")</f>
        <v/>
      </c>
      <c r="B298" s="160" t="str">
        <f>IF('2 - Unit Info'!E298&lt;&gt;"",'2 - Unit Info'!E298,"")</f>
        <v/>
      </c>
      <c r="C298" s="160" t="str">
        <f>IF('2 - Unit Info'!K298&lt;&gt;"",'2 - Unit Info'!K298,"")</f>
        <v/>
      </c>
      <c r="D298" s="160" t="str">
        <f>IF('2 - Unit Info'!H298&lt;&gt;"",'2 - Unit Info'!H298,"")</f>
        <v/>
      </c>
      <c r="E298" s="161" t="str">
        <f>IF('2 - Unit Info'!J298&lt;&gt;"",'2 - Unit Info'!J298,"")</f>
        <v/>
      </c>
      <c r="F298" s="162" t="str">
        <f>IF('2 - Unit Info'!L298 &lt;&gt;"", '2 - Unit Info'!L298, "")</f>
        <v/>
      </c>
      <c r="G298" s="163" t="str">
        <f>IF('2 - Unit Info'!S298 &lt;&gt;"", '2 - Unit Info'!S298, "")</f>
        <v/>
      </c>
      <c r="H298" s="164" t="str">
        <f>IF(LEN(F298)=0,"",IF(F298&lt;DATE(2024,3,1),IF(G298="Paid by tenant to landlord/third party (RUBS)", '5 - Utilities Total'!$D$20*'6 - Per Unit Calculation'!D298,"N/A based on utility billing method"),"N/A move-in date after 3/1/2024"))</f>
        <v/>
      </c>
      <c r="I298" s="164" t="str">
        <f>IF(LEN(F298)=0,"",IF(F298&lt;DATE(2024,3,1),IF(G298="Paid by tenant to landlord/third party (RUBS)", INDEX('Calculation Chart - SCC'!$B$3:$B$23, MATCH(E298,'Calculation Chart - SCC'!$A$3:$A$23, 0)),"N/A based on utility billing method"),"N/A move-in date after 3/1/2024"))</f>
        <v/>
      </c>
      <c r="J298" s="165" t="str">
        <f>IF('2 - Unit Info'!T298 &lt;&gt;"", '2 - Unit Info'!T298, "")</f>
        <v/>
      </c>
      <c r="K298" s="164" t="str">
        <f>IF(LEN(F298)=0,"",IF(F298&lt;DATE(2024,3,1),IF(J298="Paid by tenant to landlord/third party (RUBS)", '5 - Utilities Total'!$D$25*'6 - Per Unit Calculation'!D298,"N/A based on utility billing method"),"N/A move-in date after 3/1/2024"))</f>
        <v/>
      </c>
      <c r="L298" s="164" t="str">
        <f>IF(LEN(F298)=0,"",IF(F298&lt;DATE(2024,3,1),IF(J298="Paid by tenant to landlord/third party (RUBS)",INDEX('Calculation Chart - SCC'!$E$3:$E$23, MATCH(E298,'Calculation Chart - SCC'!$D$3:$D$23, 0)),"N/A based on utility billing method"),"N/A move-in date after 3/1/2024"))</f>
        <v/>
      </c>
      <c r="M298" s="165" t="str">
        <f>IF('2 - Unit Info'!U298 &lt;&gt;"", '2 - Unit Info'!U298, "")</f>
        <v/>
      </c>
      <c r="N298" s="164" t="str">
        <f>IF(LEN(F298)=0,"",IF(F298&lt;DATE(2024,3,1),IF(M298="Paid by tenant to landlord/third party (RUBS)", '5 - Utilities Total'!$D$30*'6 - Per Unit Calculation'!D298,"N/A based on utility billing method"),"N/A move-in date after 3/1/2024"))</f>
        <v/>
      </c>
      <c r="O298" s="182" t="str">
        <f>IF(LEN(F298)=0,"",IF(F298&lt;DATE(2024,3,1),IF(M298="Paid by tenant to landlord/third party (RUBS)",INDEX('Calculation Chart - SCC'!$H$3:$H$23, MATCH(E298,'Calculation Chart - SCC'!$G$3:$G$23, 0)),"N/A based on utility billing method"),"N/A move-in date after 3/1/2024"))</f>
        <v/>
      </c>
      <c r="Q298" s="184" t="str">
        <f t="shared" si="8"/>
        <v/>
      </c>
      <c r="R298" s="97" t="str">
        <f t="shared" si="9"/>
        <v/>
      </c>
    </row>
    <row r="299" spans="1:18" ht="15.75" x14ac:dyDescent="0.25">
      <c r="A299" s="159" t="str">
        <f>IF('2 - Unit Info'!A299&lt;&gt;"",'2 - Unit Info'!A299,"")</f>
        <v/>
      </c>
      <c r="B299" s="160" t="str">
        <f>IF('2 - Unit Info'!E299&lt;&gt;"",'2 - Unit Info'!E299,"")</f>
        <v/>
      </c>
      <c r="C299" s="160" t="str">
        <f>IF('2 - Unit Info'!K299&lt;&gt;"",'2 - Unit Info'!K299,"")</f>
        <v/>
      </c>
      <c r="D299" s="160" t="str">
        <f>IF('2 - Unit Info'!H299&lt;&gt;"",'2 - Unit Info'!H299,"")</f>
        <v/>
      </c>
      <c r="E299" s="161" t="str">
        <f>IF('2 - Unit Info'!J299&lt;&gt;"",'2 - Unit Info'!J299,"")</f>
        <v/>
      </c>
      <c r="F299" s="162" t="str">
        <f>IF('2 - Unit Info'!L299 &lt;&gt;"", '2 - Unit Info'!L299, "")</f>
        <v/>
      </c>
      <c r="G299" s="163" t="str">
        <f>IF('2 - Unit Info'!S299 &lt;&gt;"", '2 - Unit Info'!S299, "")</f>
        <v/>
      </c>
      <c r="H299" s="164" t="str">
        <f>IF(LEN(F299)=0,"",IF(F299&lt;DATE(2024,3,1),IF(G299="Paid by tenant to landlord/third party (RUBS)", '5 - Utilities Total'!$D$20*'6 - Per Unit Calculation'!D299,"N/A based on utility billing method"),"N/A move-in date after 3/1/2024"))</f>
        <v/>
      </c>
      <c r="I299" s="164" t="str">
        <f>IF(LEN(F299)=0,"",IF(F299&lt;DATE(2024,3,1),IF(G299="Paid by tenant to landlord/third party (RUBS)", INDEX('Calculation Chart - SCC'!$B$3:$B$23, MATCH(E299,'Calculation Chart - SCC'!$A$3:$A$23, 0)),"N/A based on utility billing method"),"N/A move-in date after 3/1/2024"))</f>
        <v/>
      </c>
      <c r="J299" s="165" t="str">
        <f>IF('2 - Unit Info'!T299 &lt;&gt;"", '2 - Unit Info'!T299, "")</f>
        <v/>
      </c>
      <c r="K299" s="164" t="str">
        <f>IF(LEN(F299)=0,"",IF(F299&lt;DATE(2024,3,1),IF(J299="Paid by tenant to landlord/third party (RUBS)", '5 - Utilities Total'!$D$25*'6 - Per Unit Calculation'!D299,"N/A based on utility billing method"),"N/A move-in date after 3/1/2024"))</f>
        <v/>
      </c>
      <c r="L299" s="164" t="str">
        <f>IF(LEN(F299)=0,"",IF(F299&lt;DATE(2024,3,1),IF(J299="Paid by tenant to landlord/third party (RUBS)",INDEX('Calculation Chart - SCC'!$E$3:$E$23, MATCH(E299,'Calculation Chart - SCC'!$D$3:$D$23, 0)),"N/A based on utility billing method"),"N/A move-in date after 3/1/2024"))</f>
        <v/>
      </c>
      <c r="M299" s="165" t="str">
        <f>IF('2 - Unit Info'!U299 &lt;&gt;"", '2 - Unit Info'!U299, "")</f>
        <v/>
      </c>
      <c r="N299" s="164" t="str">
        <f>IF(LEN(F299)=0,"",IF(F299&lt;DATE(2024,3,1),IF(M299="Paid by tenant to landlord/third party (RUBS)", '5 - Utilities Total'!$D$30*'6 - Per Unit Calculation'!D299,"N/A based on utility billing method"),"N/A move-in date after 3/1/2024"))</f>
        <v/>
      </c>
      <c r="O299" s="182" t="str">
        <f>IF(LEN(F299)=0,"",IF(F299&lt;DATE(2024,3,1),IF(M299="Paid by tenant to landlord/third party (RUBS)",INDEX('Calculation Chart - SCC'!$H$3:$H$23, MATCH(E299,'Calculation Chart - SCC'!$G$3:$G$23, 0)),"N/A based on utility billing method"),"N/A move-in date after 3/1/2024"))</f>
        <v/>
      </c>
      <c r="Q299" s="184" t="str">
        <f t="shared" si="8"/>
        <v/>
      </c>
      <c r="R299" s="97" t="str">
        <f t="shared" si="9"/>
        <v/>
      </c>
    </row>
    <row r="300" spans="1:18" ht="15.75" x14ac:dyDescent="0.25">
      <c r="A300" s="159" t="str">
        <f>IF('2 - Unit Info'!A300&lt;&gt;"",'2 - Unit Info'!A300,"")</f>
        <v/>
      </c>
      <c r="B300" s="160" t="str">
        <f>IF('2 - Unit Info'!E300&lt;&gt;"",'2 - Unit Info'!E300,"")</f>
        <v/>
      </c>
      <c r="C300" s="160" t="str">
        <f>IF('2 - Unit Info'!K300&lt;&gt;"",'2 - Unit Info'!K300,"")</f>
        <v/>
      </c>
      <c r="D300" s="160" t="str">
        <f>IF('2 - Unit Info'!H300&lt;&gt;"",'2 - Unit Info'!H300,"")</f>
        <v/>
      </c>
      <c r="E300" s="161" t="str">
        <f>IF('2 - Unit Info'!J300&lt;&gt;"",'2 - Unit Info'!J300,"")</f>
        <v/>
      </c>
      <c r="F300" s="162" t="str">
        <f>IF('2 - Unit Info'!L300 &lt;&gt;"", '2 - Unit Info'!L300, "")</f>
        <v/>
      </c>
      <c r="G300" s="163" t="str">
        <f>IF('2 - Unit Info'!S300 &lt;&gt;"", '2 - Unit Info'!S300, "")</f>
        <v/>
      </c>
      <c r="H300" s="164" t="str">
        <f>IF(LEN(F300)=0,"",IF(F300&lt;DATE(2024,3,1),IF(G300="Paid by tenant to landlord/third party (RUBS)", '5 - Utilities Total'!$D$20*'6 - Per Unit Calculation'!D300,"N/A based on utility billing method"),"N/A move-in date after 3/1/2024"))</f>
        <v/>
      </c>
      <c r="I300" s="164" t="str">
        <f>IF(LEN(F300)=0,"",IF(F300&lt;DATE(2024,3,1),IF(G300="Paid by tenant to landlord/third party (RUBS)", INDEX('Calculation Chart - SCC'!$B$3:$B$23, MATCH(E300,'Calculation Chart - SCC'!$A$3:$A$23, 0)),"N/A based on utility billing method"),"N/A move-in date after 3/1/2024"))</f>
        <v/>
      </c>
      <c r="J300" s="165" t="str">
        <f>IF('2 - Unit Info'!T300 &lt;&gt;"", '2 - Unit Info'!T300, "")</f>
        <v/>
      </c>
      <c r="K300" s="164" t="str">
        <f>IF(LEN(F300)=0,"",IF(F300&lt;DATE(2024,3,1),IF(J300="Paid by tenant to landlord/third party (RUBS)", '5 - Utilities Total'!$D$25*'6 - Per Unit Calculation'!D300,"N/A based on utility billing method"),"N/A move-in date after 3/1/2024"))</f>
        <v/>
      </c>
      <c r="L300" s="164" t="str">
        <f>IF(LEN(F300)=0,"",IF(F300&lt;DATE(2024,3,1),IF(J300="Paid by tenant to landlord/third party (RUBS)",INDEX('Calculation Chart - SCC'!$E$3:$E$23, MATCH(E300,'Calculation Chart - SCC'!$D$3:$D$23, 0)),"N/A based on utility billing method"),"N/A move-in date after 3/1/2024"))</f>
        <v/>
      </c>
      <c r="M300" s="165" t="str">
        <f>IF('2 - Unit Info'!U300 &lt;&gt;"", '2 - Unit Info'!U300, "")</f>
        <v/>
      </c>
      <c r="N300" s="164" t="str">
        <f>IF(LEN(F300)=0,"",IF(F300&lt;DATE(2024,3,1),IF(M300="Paid by tenant to landlord/third party (RUBS)", '5 - Utilities Total'!$D$30*'6 - Per Unit Calculation'!D300,"N/A based on utility billing method"),"N/A move-in date after 3/1/2024"))</f>
        <v/>
      </c>
      <c r="O300" s="182" t="str">
        <f>IF(LEN(F300)=0,"",IF(F300&lt;DATE(2024,3,1),IF(M300="Paid by tenant to landlord/third party (RUBS)",INDEX('Calculation Chart - SCC'!$H$3:$H$23, MATCH(E300,'Calculation Chart - SCC'!$G$3:$G$23, 0)),"N/A based on utility billing method"),"N/A move-in date after 3/1/2024"))</f>
        <v/>
      </c>
      <c r="Q300" s="184" t="str">
        <f t="shared" si="8"/>
        <v/>
      </c>
      <c r="R300" s="97" t="str">
        <f t="shared" si="9"/>
        <v/>
      </c>
    </row>
    <row r="301" spans="1:18" ht="15.75" x14ac:dyDescent="0.25">
      <c r="A301" s="159" t="str">
        <f>IF('2 - Unit Info'!A301&lt;&gt;"",'2 - Unit Info'!A301,"")</f>
        <v/>
      </c>
      <c r="B301" s="160" t="str">
        <f>IF('2 - Unit Info'!E301&lt;&gt;"",'2 - Unit Info'!E301,"")</f>
        <v/>
      </c>
      <c r="C301" s="160" t="str">
        <f>IF('2 - Unit Info'!K301&lt;&gt;"",'2 - Unit Info'!K301,"")</f>
        <v/>
      </c>
      <c r="D301" s="160" t="str">
        <f>IF('2 - Unit Info'!H301&lt;&gt;"",'2 - Unit Info'!H301,"")</f>
        <v/>
      </c>
      <c r="E301" s="161" t="str">
        <f>IF('2 - Unit Info'!J301&lt;&gt;"",'2 - Unit Info'!J301,"")</f>
        <v/>
      </c>
      <c r="F301" s="162" t="str">
        <f>IF('2 - Unit Info'!L301 &lt;&gt;"", '2 - Unit Info'!L301, "")</f>
        <v/>
      </c>
      <c r="G301" s="163" t="str">
        <f>IF('2 - Unit Info'!S301 &lt;&gt;"", '2 - Unit Info'!S301, "")</f>
        <v/>
      </c>
      <c r="H301" s="164" t="str">
        <f>IF(LEN(F301)=0,"",IF(F301&lt;DATE(2024,3,1),IF(G301="Paid by tenant to landlord/third party (RUBS)", '5 - Utilities Total'!$D$20*'6 - Per Unit Calculation'!D301,"N/A based on utility billing method"),"N/A move-in date after 3/1/2024"))</f>
        <v/>
      </c>
      <c r="I301" s="164" t="str">
        <f>IF(LEN(F301)=0,"",IF(F301&lt;DATE(2024,3,1),IF(G301="Paid by tenant to landlord/third party (RUBS)", INDEX('Calculation Chart - SCC'!$B$3:$B$23, MATCH(E301,'Calculation Chart - SCC'!$A$3:$A$23, 0)),"N/A based on utility billing method"),"N/A move-in date after 3/1/2024"))</f>
        <v/>
      </c>
      <c r="J301" s="165" t="str">
        <f>IF('2 - Unit Info'!T301 &lt;&gt;"", '2 - Unit Info'!T301, "")</f>
        <v/>
      </c>
      <c r="K301" s="164" t="str">
        <f>IF(LEN(F301)=0,"",IF(F301&lt;DATE(2024,3,1),IF(J301="Paid by tenant to landlord/third party (RUBS)", '5 - Utilities Total'!$D$25*'6 - Per Unit Calculation'!D301,"N/A based on utility billing method"),"N/A move-in date after 3/1/2024"))</f>
        <v/>
      </c>
      <c r="L301" s="164" t="str">
        <f>IF(LEN(F301)=0,"",IF(F301&lt;DATE(2024,3,1),IF(J301="Paid by tenant to landlord/third party (RUBS)",INDEX('Calculation Chart - SCC'!$E$3:$E$23, MATCH(E301,'Calculation Chart - SCC'!$D$3:$D$23, 0)),"N/A based on utility billing method"),"N/A move-in date after 3/1/2024"))</f>
        <v/>
      </c>
      <c r="M301" s="165" t="str">
        <f>IF('2 - Unit Info'!U301 &lt;&gt;"", '2 - Unit Info'!U301, "")</f>
        <v/>
      </c>
      <c r="N301" s="164" t="str">
        <f>IF(LEN(F301)=0,"",IF(F301&lt;DATE(2024,3,1),IF(M301="Paid by tenant to landlord/third party (RUBS)", '5 - Utilities Total'!$D$30*'6 - Per Unit Calculation'!D301,"N/A based on utility billing method"),"N/A move-in date after 3/1/2024"))</f>
        <v/>
      </c>
      <c r="O301" s="182" t="str">
        <f>IF(LEN(F301)=0,"",IF(F301&lt;DATE(2024,3,1),IF(M301="Paid by tenant to landlord/third party (RUBS)",INDEX('Calculation Chart - SCC'!$H$3:$H$23, MATCH(E301,'Calculation Chart - SCC'!$G$3:$G$23, 0)),"N/A based on utility billing method"),"N/A move-in date after 3/1/2024"))</f>
        <v/>
      </c>
      <c r="Q301" s="184" t="str">
        <f t="shared" si="8"/>
        <v/>
      </c>
      <c r="R301" s="97" t="str">
        <f t="shared" si="9"/>
        <v/>
      </c>
    </row>
    <row r="302" spans="1:18" ht="15.75" x14ac:dyDescent="0.25">
      <c r="A302" s="159" t="str">
        <f>IF('2 - Unit Info'!A302&lt;&gt;"",'2 - Unit Info'!A302,"")</f>
        <v/>
      </c>
      <c r="B302" s="160" t="str">
        <f>IF('2 - Unit Info'!E302&lt;&gt;"",'2 - Unit Info'!E302,"")</f>
        <v/>
      </c>
      <c r="C302" s="160" t="str">
        <f>IF('2 - Unit Info'!K302&lt;&gt;"",'2 - Unit Info'!K302,"")</f>
        <v/>
      </c>
      <c r="D302" s="160" t="str">
        <f>IF('2 - Unit Info'!H302&lt;&gt;"",'2 - Unit Info'!H302,"")</f>
        <v/>
      </c>
      <c r="E302" s="161" t="str">
        <f>IF('2 - Unit Info'!J302&lt;&gt;"",'2 - Unit Info'!J302,"")</f>
        <v/>
      </c>
      <c r="F302" s="162" t="str">
        <f>IF('2 - Unit Info'!L302 &lt;&gt;"", '2 - Unit Info'!L302, "")</f>
        <v/>
      </c>
      <c r="G302" s="163" t="str">
        <f>IF('2 - Unit Info'!S302 &lt;&gt;"", '2 - Unit Info'!S302, "")</f>
        <v/>
      </c>
      <c r="H302" s="164" t="str">
        <f>IF(LEN(F302)=0,"",IF(F302&lt;DATE(2024,3,1),IF(G302="Paid by tenant to landlord/third party (RUBS)", '5 - Utilities Total'!$D$20*'6 - Per Unit Calculation'!D302,"N/A based on utility billing method"),"N/A move-in date after 3/1/2024"))</f>
        <v/>
      </c>
      <c r="I302" s="164" t="str">
        <f>IF(LEN(F302)=0,"",IF(F302&lt;DATE(2024,3,1),IF(G302="Paid by tenant to landlord/third party (RUBS)", INDEX('Calculation Chart - SCC'!$B$3:$B$23, MATCH(E302,'Calculation Chart - SCC'!$A$3:$A$23, 0)),"N/A based on utility billing method"),"N/A move-in date after 3/1/2024"))</f>
        <v/>
      </c>
      <c r="J302" s="165" t="str">
        <f>IF('2 - Unit Info'!T302 &lt;&gt;"", '2 - Unit Info'!T302, "")</f>
        <v/>
      </c>
      <c r="K302" s="164" t="str">
        <f>IF(LEN(F302)=0,"",IF(F302&lt;DATE(2024,3,1),IF(J302="Paid by tenant to landlord/third party (RUBS)", '5 - Utilities Total'!$D$25*'6 - Per Unit Calculation'!D302,"N/A based on utility billing method"),"N/A move-in date after 3/1/2024"))</f>
        <v/>
      </c>
      <c r="L302" s="164" t="str">
        <f>IF(LEN(F302)=0,"",IF(F302&lt;DATE(2024,3,1),IF(J302="Paid by tenant to landlord/third party (RUBS)",INDEX('Calculation Chart - SCC'!$E$3:$E$23, MATCH(E302,'Calculation Chart - SCC'!$D$3:$D$23, 0)),"N/A based on utility billing method"),"N/A move-in date after 3/1/2024"))</f>
        <v/>
      </c>
      <c r="M302" s="165" t="str">
        <f>IF('2 - Unit Info'!U302 &lt;&gt;"", '2 - Unit Info'!U302, "")</f>
        <v/>
      </c>
      <c r="N302" s="164" t="str">
        <f>IF(LEN(F302)=0,"",IF(F302&lt;DATE(2024,3,1),IF(M302="Paid by tenant to landlord/third party (RUBS)", '5 - Utilities Total'!$D$30*'6 - Per Unit Calculation'!D302,"N/A based on utility billing method"),"N/A move-in date after 3/1/2024"))</f>
        <v/>
      </c>
      <c r="O302" s="182" t="str">
        <f>IF(LEN(F302)=0,"",IF(F302&lt;DATE(2024,3,1),IF(M302="Paid by tenant to landlord/third party (RUBS)",INDEX('Calculation Chart - SCC'!$H$3:$H$23, MATCH(E302,'Calculation Chart - SCC'!$G$3:$G$23, 0)),"N/A based on utility billing method"),"N/A move-in date after 3/1/2024"))</f>
        <v/>
      </c>
      <c r="Q302" s="184" t="str">
        <f t="shared" si="8"/>
        <v/>
      </c>
      <c r="R302" s="97" t="str">
        <f t="shared" si="9"/>
        <v/>
      </c>
    </row>
    <row r="303" spans="1:18" ht="15.75" x14ac:dyDescent="0.25">
      <c r="A303" s="159" t="str">
        <f>IF('2 - Unit Info'!A303&lt;&gt;"",'2 - Unit Info'!A303,"")</f>
        <v/>
      </c>
      <c r="B303" s="160" t="str">
        <f>IF('2 - Unit Info'!E303&lt;&gt;"",'2 - Unit Info'!E303,"")</f>
        <v/>
      </c>
      <c r="C303" s="160" t="str">
        <f>IF('2 - Unit Info'!K303&lt;&gt;"",'2 - Unit Info'!K303,"")</f>
        <v/>
      </c>
      <c r="D303" s="160" t="str">
        <f>IF('2 - Unit Info'!H303&lt;&gt;"",'2 - Unit Info'!H303,"")</f>
        <v/>
      </c>
      <c r="E303" s="161" t="str">
        <f>IF('2 - Unit Info'!J303&lt;&gt;"",'2 - Unit Info'!J303,"")</f>
        <v/>
      </c>
      <c r="F303" s="162" t="str">
        <f>IF('2 - Unit Info'!L303 &lt;&gt;"", '2 - Unit Info'!L303, "")</f>
        <v/>
      </c>
      <c r="G303" s="163" t="str">
        <f>IF('2 - Unit Info'!S303 &lt;&gt;"", '2 - Unit Info'!S303, "")</f>
        <v/>
      </c>
      <c r="H303" s="164" t="str">
        <f>IF(LEN(F303)=0,"",IF(F303&lt;DATE(2024,3,1),IF(G303="Paid by tenant to landlord/third party (RUBS)", '5 - Utilities Total'!$D$20*'6 - Per Unit Calculation'!D303,"N/A based on utility billing method"),"N/A move-in date after 3/1/2024"))</f>
        <v/>
      </c>
      <c r="I303" s="164" t="str">
        <f>IF(LEN(F303)=0,"",IF(F303&lt;DATE(2024,3,1),IF(G303="Paid by tenant to landlord/third party (RUBS)", INDEX('Calculation Chart - SCC'!$B$3:$B$23, MATCH(E303,'Calculation Chart - SCC'!$A$3:$A$23, 0)),"N/A based on utility billing method"),"N/A move-in date after 3/1/2024"))</f>
        <v/>
      </c>
      <c r="J303" s="165" t="str">
        <f>IF('2 - Unit Info'!T303 &lt;&gt;"", '2 - Unit Info'!T303, "")</f>
        <v/>
      </c>
      <c r="K303" s="164" t="str">
        <f>IF(LEN(F303)=0,"",IF(F303&lt;DATE(2024,3,1),IF(J303="Paid by tenant to landlord/third party (RUBS)", '5 - Utilities Total'!$D$25*'6 - Per Unit Calculation'!D303,"N/A based on utility billing method"),"N/A move-in date after 3/1/2024"))</f>
        <v/>
      </c>
      <c r="L303" s="164" t="str">
        <f>IF(LEN(F303)=0,"",IF(F303&lt;DATE(2024,3,1),IF(J303="Paid by tenant to landlord/third party (RUBS)",INDEX('Calculation Chart - SCC'!$E$3:$E$23, MATCH(E303,'Calculation Chart - SCC'!$D$3:$D$23, 0)),"N/A based on utility billing method"),"N/A move-in date after 3/1/2024"))</f>
        <v/>
      </c>
      <c r="M303" s="165" t="str">
        <f>IF('2 - Unit Info'!U303 &lt;&gt;"", '2 - Unit Info'!U303, "")</f>
        <v/>
      </c>
      <c r="N303" s="164" t="str">
        <f>IF(LEN(F303)=0,"",IF(F303&lt;DATE(2024,3,1),IF(M303="Paid by tenant to landlord/third party (RUBS)", '5 - Utilities Total'!$D$30*'6 - Per Unit Calculation'!D303,"N/A based on utility billing method"),"N/A move-in date after 3/1/2024"))</f>
        <v/>
      </c>
      <c r="O303" s="182" t="str">
        <f>IF(LEN(F303)=0,"",IF(F303&lt;DATE(2024,3,1),IF(M303="Paid by tenant to landlord/third party (RUBS)",INDEX('Calculation Chart - SCC'!$H$3:$H$23, MATCH(E303,'Calculation Chart - SCC'!$G$3:$G$23, 0)),"N/A based on utility billing method"),"N/A move-in date after 3/1/2024"))</f>
        <v/>
      </c>
      <c r="Q303" s="184" t="str">
        <f t="shared" si="8"/>
        <v/>
      </c>
      <c r="R303" s="97" t="str">
        <f t="shared" si="9"/>
        <v/>
      </c>
    </row>
    <row r="304" spans="1:18" ht="15.75" x14ac:dyDescent="0.25">
      <c r="A304" s="159" t="str">
        <f>IF('2 - Unit Info'!A304&lt;&gt;"",'2 - Unit Info'!A304,"")</f>
        <v/>
      </c>
      <c r="B304" s="160" t="str">
        <f>IF('2 - Unit Info'!E304&lt;&gt;"",'2 - Unit Info'!E304,"")</f>
        <v/>
      </c>
      <c r="C304" s="160" t="str">
        <f>IF('2 - Unit Info'!K304&lt;&gt;"",'2 - Unit Info'!K304,"")</f>
        <v/>
      </c>
      <c r="D304" s="160" t="str">
        <f>IF('2 - Unit Info'!H304&lt;&gt;"",'2 - Unit Info'!H304,"")</f>
        <v/>
      </c>
      <c r="E304" s="161" t="str">
        <f>IF('2 - Unit Info'!J304&lt;&gt;"",'2 - Unit Info'!J304,"")</f>
        <v/>
      </c>
      <c r="F304" s="162" t="str">
        <f>IF('2 - Unit Info'!L304 &lt;&gt;"", '2 - Unit Info'!L304, "")</f>
        <v/>
      </c>
      <c r="G304" s="163" t="str">
        <f>IF('2 - Unit Info'!S304 &lt;&gt;"", '2 - Unit Info'!S304, "")</f>
        <v/>
      </c>
      <c r="H304" s="164" t="str">
        <f>IF(LEN(F304)=0,"",IF(F304&lt;DATE(2024,3,1),IF(G304="Paid by tenant to landlord/third party (RUBS)", '5 - Utilities Total'!$D$20*'6 - Per Unit Calculation'!D304,"N/A based on utility billing method"),"N/A move-in date after 3/1/2024"))</f>
        <v/>
      </c>
      <c r="I304" s="164" t="str">
        <f>IF(LEN(F304)=0,"",IF(F304&lt;DATE(2024,3,1),IF(G304="Paid by tenant to landlord/third party (RUBS)", INDEX('Calculation Chart - SCC'!$B$3:$B$23, MATCH(E304,'Calculation Chart - SCC'!$A$3:$A$23, 0)),"N/A based on utility billing method"),"N/A move-in date after 3/1/2024"))</f>
        <v/>
      </c>
      <c r="J304" s="165" t="str">
        <f>IF('2 - Unit Info'!T304 &lt;&gt;"", '2 - Unit Info'!T304, "")</f>
        <v/>
      </c>
      <c r="K304" s="164" t="str">
        <f>IF(LEN(F304)=0,"",IF(F304&lt;DATE(2024,3,1),IF(J304="Paid by tenant to landlord/third party (RUBS)", '5 - Utilities Total'!$D$25*'6 - Per Unit Calculation'!D304,"N/A based on utility billing method"),"N/A move-in date after 3/1/2024"))</f>
        <v/>
      </c>
      <c r="L304" s="164" t="str">
        <f>IF(LEN(F304)=0,"",IF(F304&lt;DATE(2024,3,1),IF(J304="Paid by tenant to landlord/third party (RUBS)",INDEX('Calculation Chart - SCC'!$E$3:$E$23, MATCH(E304,'Calculation Chart - SCC'!$D$3:$D$23, 0)),"N/A based on utility billing method"),"N/A move-in date after 3/1/2024"))</f>
        <v/>
      </c>
      <c r="M304" s="165" t="str">
        <f>IF('2 - Unit Info'!U304 &lt;&gt;"", '2 - Unit Info'!U304, "")</f>
        <v/>
      </c>
      <c r="N304" s="164" t="str">
        <f>IF(LEN(F304)=0,"",IF(F304&lt;DATE(2024,3,1),IF(M304="Paid by tenant to landlord/third party (RUBS)", '5 - Utilities Total'!$D$30*'6 - Per Unit Calculation'!D304,"N/A based on utility billing method"),"N/A move-in date after 3/1/2024"))</f>
        <v/>
      </c>
      <c r="O304" s="182" t="str">
        <f>IF(LEN(F304)=0,"",IF(F304&lt;DATE(2024,3,1),IF(M304="Paid by tenant to landlord/third party (RUBS)",INDEX('Calculation Chart - SCC'!$H$3:$H$23, MATCH(E304,'Calculation Chart - SCC'!$G$3:$G$23, 0)),"N/A based on utility billing method"),"N/A move-in date after 3/1/2024"))</f>
        <v/>
      </c>
      <c r="Q304" s="184" t="str">
        <f t="shared" si="8"/>
        <v/>
      </c>
      <c r="R304" s="97" t="str">
        <f t="shared" si="9"/>
        <v/>
      </c>
    </row>
    <row r="305" spans="1:18" ht="15.75" x14ac:dyDescent="0.25">
      <c r="A305" s="159" t="str">
        <f>IF('2 - Unit Info'!A305&lt;&gt;"",'2 - Unit Info'!A305,"")</f>
        <v/>
      </c>
      <c r="B305" s="160" t="str">
        <f>IF('2 - Unit Info'!E305&lt;&gt;"",'2 - Unit Info'!E305,"")</f>
        <v/>
      </c>
      <c r="C305" s="160" t="str">
        <f>IF('2 - Unit Info'!K305&lt;&gt;"",'2 - Unit Info'!K305,"")</f>
        <v/>
      </c>
      <c r="D305" s="160" t="str">
        <f>IF('2 - Unit Info'!H305&lt;&gt;"",'2 - Unit Info'!H305,"")</f>
        <v/>
      </c>
      <c r="E305" s="161" t="str">
        <f>IF('2 - Unit Info'!J305&lt;&gt;"",'2 - Unit Info'!J305,"")</f>
        <v/>
      </c>
      <c r="F305" s="162" t="str">
        <f>IF('2 - Unit Info'!L305 &lt;&gt;"", '2 - Unit Info'!L305, "")</f>
        <v/>
      </c>
      <c r="G305" s="163" t="str">
        <f>IF('2 - Unit Info'!S305 &lt;&gt;"", '2 - Unit Info'!S305, "")</f>
        <v/>
      </c>
      <c r="H305" s="164" t="str">
        <f>IF(LEN(F305)=0,"",IF(F305&lt;DATE(2024,3,1),IF(G305="Paid by tenant to landlord/third party (RUBS)", '5 - Utilities Total'!$D$20*'6 - Per Unit Calculation'!D305,"N/A based on utility billing method"),"N/A move-in date after 3/1/2024"))</f>
        <v/>
      </c>
      <c r="I305" s="164" t="str">
        <f>IF(LEN(F305)=0,"",IF(F305&lt;DATE(2024,3,1),IF(G305="Paid by tenant to landlord/third party (RUBS)", INDEX('Calculation Chart - SCC'!$B$3:$B$23, MATCH(E305,'Calculation Chart - SCC'!$A$3:$A$23, 0)),"N/A based on utility billing method"),"N/A move-in date after 3/1/2024"))</f>
        <v/>
      </c>
      <c r="J305" s="165" t="str">
        <f>IF('2 - Unit Info'!T305 &lt;&gt;"", '2 - Unit Info'!T305, "")</f>
        <v/>
      </c>
      <c r="K305" s="164" t="str">
        <f>IF(LEN(F305)=0,"",IF(F305&lt;DATE(2024,3,1),IF(J305="Paid by tenant to landlord/third party (RUBS)", '5 - Utilities Total'!$D$25*'6 - Per Unit Calculation'!D305,"N/A based on utility billing method"),"N/A move-in date after 3/1/2024"))</f>
        <v/>
      </c>
      <c r="L305" s="164" t="str">
        <f>IF(LEN(F305)=0,"",IF(F305&lt;DATE(2024,3,1),IF(J305="Paid by tenant to landlord/third party (RUBS)",INDEX('Calculation Chart - SCC'!$E$3:$E$23, MATCH(E305,'Calculation Chart - SCC'!$D$3:$D$23, 0)),"N/A based on utility billing method"),"N/A move-in date after 3/1/2024"))</f>
        <v/>
      </c>
      <c r="M305" s="165" t="str">
        <f>IF('2 - Unit Info'!U305 &lt;&gt;"", '2 - Unit Info'!U305, "")</f>
        <v/>
      </c>
      <c r="N305" s="164" t="str">
        <f>IF(LEN(F305)=0,"",IF(F305&lt;DATE(2024,3,1),IF(M305="Paid by tenant to landlord/third party (RUBS)", '5 - Utilities Total'!$D$30*'6 - Per Unit Calculation'!D305,"N/A based on utility billing method"),"N/A move-in date after 3/1/2024"))</f>
        <v/>
      </c>
      <c r="O305" s="182" t="str">
        <f>IF(LEN(F305)=0,"",IF(F305&lt;DATE(2024,3,1),IF(M305="Paid by tenant to landlord/third party (RUBS)",INDEX('Calculation Chart - SCC'!$H$3:$H$23, MATCH(E305,'Calculation Chart - SCC'!$G$3:$G$23, 0)),"N/A based on utility billing method"),"N/A move-in date after 3/1/2024"))</f>
        <v/>
      </c>
      <c r="Q305" s="184" t="str">
        <f t="shared" si="8"/>
        <v/>
      </c>
      <c r="R305" s="97" t="str">
        <f t="shared" si="9"/>
        <v/>
      </c>
    </row>
    <row r="306" spans="1:18" ht="15.75" x14ac:dyDescent="0.25">
      <c r="A306" s="159" t="str">
        <f>IF('2 - Unit Info'!A306&lt;&gt;"",'2 - Unit Info'!A306,"")</f>
        <v/>
      </c>
      <c r="B306" s="160" t="str">
        <f>IF('2 - Unit Info'!E306&lt;&gt;"",'2 - Unit Info'!E306,"")</f>
        <v/>
      </c>
      <c r="C306" s="160" t="str">
        <f>IF('2 - Unit Info'!K306&lt;&gt;"",'2 - Unit Info'!K306,"")</f>
        <v/>
      </c>
      <c r="D306" s="160" t="str">
        <f>IF('2 - Unit Info'!H306&lt;&gt;"",'2 - Unit Info'!H306,"")</f>
        <v/>
      </c>
      <c r="E306" s="161" t="str">
        <f>IF('2 - Unit Info'!J306&lt;&gt;"",'2 - Unit Info'!J306,"")</f>
        <v/>
      </c>
      <c r="F306" s="162" t="str">
        <f>IF('2 - Unit Info'!L306 &lt;&gt;"", '2 - Unit Info'!L306, "")</f>
        <v/>
      </c>
      <c r="G306" s="163" t="str">
        <f>IF('2 - Unit Info'!S306 &lt;&gt;"", '2 - Unit Info'!S306, "")</f>
        <v/>
      </c>
      <c r="H306" s="164" t="str">
        <f>IF(LEN(F306)=0,"",IF(F306&lt;DATE(2024,3,1),IF(G306="Paid by tenant to landlord/third party (RUBS)", '5 - Utilities Total'!$D$20*'6 - Per Unit Calculation'!D306,"N/A based on utility billing method"),"N/A move-in date after 3/1/2024"))</f>
        <v/>
      </c>
      <c r="I306" s="164" t="str">
        <f>IF(LEN(F306)=0,"",IF(F306&lt;DATE(2024,3,1),IF(G306="Paid by tenant to landlord/third party (RUBS)", INDEX('Calculation Chart - SCC'!$B$3:$B$23, MATCH(E306,'Calculation Chart - SCC'!$A$3:$A$23, 0)),"N/A based on utility billing method"),"N/A move-in date after 3/1/2024"))</f>
        <v/>
      </c>
      <c r="J306" s="165" t="str">
        <f>IF('2 - Unit Info'!T306 &lt;&gt;"", '2 - Unit Info'!T306, "")</f>
        <v/>
      </c>
      <c r="K306" s="164" t="str">
        <f>IF(LEN(F306)=0,"",IF(F306&lt;DATE(2024,3,1),IF(J306="Paid by tenant to landlord/third party (RUBS)", '5 - Utilities Total'!$D$25*'6 - Per Unit Calculation'!D306,"N/A based on utility billing method"),"N/A move-in date after 3/1/2024"))</f>
        <v/>
      </c>
      <c r="L306" s="164" t="str">
        <f>IF(LEN(F306)=0,"",IF(F306&lt;DATE(2024,3,1),IF(J306="Paid by tenant to landlord/third party (RUBS)",INDEX('Calculation Chart - SCC'!$E$3:$E$23, MATCH(E306,'Calculation Chart - SCC'!$D$3:$D$23, 0)),"N/A based on utility billing method"),"N/A move-in date after 3/1/2024"))</f>
        <v/>
      </c>
      <c r="M306" s="165" t="str">
        <f>IF('2 - Unit Info'!U306 &lt;&gt;"", '2 - Unit Info'!U306, "")</f>
        <v/>
      </c>
      <c r="N306" s="164" t="str">
        <f>IF(LEN(F306)=0,"",IF(F306&lt;DATE(2024,3,1),IF(M306="Paid by tenant to landlord/third party (RUBS)", '5 - Utilities Total'!$D$30*'6 - Per Unit Calculation'!D306,"N/A based on utility billing method"),"N/A move-in date after 3/1/2024"))</f>
        <v/>
      </c>
      <c r="O306" s="182" t="str">
        <f>IF(LEN(F306)=0,"",IF(F306&lt;DATE(2024,3,1),IF(M306="Paid by tenant to landlord/third party (RUBS)",INDEX('Calculation Chart - SCC'!$H$3:$H$23, MATCH(E306,'Calculation Chart - SCC'!$G$3:$G$23, 0)),"N/A based on utility billing method"),"N/A move-in date after 3/1/2024"))</f>
        <v/>
      </c>
      <c r="Q306" s="184" t="str">
        <f t="shared" si="8"/>
        <v/>
      </c>
      <c r="R306" s="97" t="str">
        <f t="shared" si="9"/>
        <v/>
      </c>
    </row>
    <row r="307" spans="1:18" ht="15.75" x14ac:dyDescent="0.25">
      <c r="A307" s="159" t="str">
        <f>IF('2 - Unit Info'!A307&lt;&gt;"",'2 - Unit Info'!A307,"")</f>
        <v/>
      </c>
      <c r="B307" s="160" t="str">
        <f>IF('2 - Unit Info'!E307&lt;&gt;"",'2 - Unit Info'!E307,"")</f>
        <v/>
      </c>
      <c r="C307" s="160" t="str">
        <f>IF('2 - Unit Info'!K307&lt;&gt;"",'2 - Unit Info'!K307,"")</f>
        <v/>
      </c>
      <c r="D307" s="160" t="str">
        <f>IF('2 - Unit Info'!H307&lt;&gt;"",'2 - Unit Info'!H307,"")</f>
        <v/>
      </c>
      <c r="E307" s="161" t="str">
        <f>IF('2 - Unit Info'!J307&lt;&gt;"",'2 - Unit Info'!J307,"")</f>
        <v/>
      </c>
      <c r="F307" s="162" t="str">
        <f>IF('2 - Unit Info'!L307 &lt;&gt;"", '2 - Unit Info'!L307, "")</f>
        <v/>
      </c>
      <c r="G307" s="163" t="str">
        <f>IF('2 - Unit Info'!S307 &lt;&gt;"", '2 - Unit Info'!S307, "")</f>
        <v/>
      </c>
      <c r="H307" s="164" t="str">
        <f>IF(LEN(F307)=0,"",IF(F307&lt;DATE(2024,3,1),IF(G307="Paid by tenant to landlord/third party (RUBS)", '5 - Utilities Total'!$D$20*'6 - Per Unit Calculation'!D307,"N/A based on utility billing method"),"N/A move-in date after 3/1/2024"))</f>
        <v/>
      </c>
      <c r="I307" s="164" t="str">
        <f>IF(LEN(F307)=0,"",IF(F307&lt;DATE(2024,3,1),IF(G307="Paid by tenant to landlord/third party (RUBS)", INDEX('Calculation Chart - SCC'!$B$3:$B$23, MATCH(E307,'Calculation Chart - SCC'!$A$3:$A$23, 0)),"N/A based on utility billing method"),"N/A move-in date after 3/1/2024"))</f>
        <v/>
      </c>
      <c r="J307" s="165" t="str">
        <f>IF('2 - Unit Info'!T307 &lt;&gt;"", '2 - Unit Info'!T307, "")</f>
        <v/>
      </c>
      <c r="K307" s="164" t="str">
        <f>IF(LEN(F307)=0,"",IF(F307&lt;DATE(2024,3,1),IF(J307="Paid by tenant to landlord/third party (RUBS)", '5 - Utilities Total'!$D$25*'6 - Per Unit Calculation'!D307,"N/A based on utility billing method"),"N/A move-in date after 3/1/2024"))</f>
        <v/>
      </c>
      <c r="L307" s="164" t="str">
        <f>IF(LEN(F307)=0,"",IF(F307&lt;DATE(2024,3,1),IF(J307="Paid by tenant to landlord/third party (RUBS)",INDEX('Calculation Chart - SCC'!$E$3:$E$23, MATCH(E307,'Calculation Chart - SCC'!$D$3:$D$23, 0)),"N/A based on utility billing method"),"N/A move-in date after 3/1/2024"))</f>
        <v/>
      </c>
      <c r="M307" s="165" t="str">
        <f>IF('2 - Unit Info'!U307 &lt;&gt;"", '2 - Unit Info'!U307, "")</f>
        <v/>
      </c>
      <c r="N307" s="164" t="str">
        <f>IF(LEN(F307)=0,"",IF(F307&lt;DATE(2024,3,1),IF(M307="Paid by tenant to landlord/third party (RUBS)", '5 - Utilities Total'!$D$30*'6 - Per Unit Calculation'!D307,"N/A based on utility billing method"),"N/A move-in date after 3/1/2024"))</f>
        <v/>
      </c>
      <c r="O307" s="182" t="str">
        <f>IF(LEN(F307)=0,"",IF(F307&lt;DATE(2024,3,1),IF(M307="Paid by tenant to landlord/third party (RUBS)",INDEX('Calculation Chart - SCC'!$H$3:$H$23, MATCH(E307,'Calculation Chart - SCC'!$G$3:$G$23, 0)),"N/A based on utility billing method"),"N/A move-in date after 3/1/2024"))</f>
        <v/>
      </c>
      <c r="Q307" s="184" t="str">
        <f t="shared" si="8"/>
        <v/>
      </c>
      <c r="R307" s="97" t="str">
        <f t="shared" si="9"/>
        <v/>
      </c>
    </row>
    <row r="308" spans="1:18" ht="15.75" x14ac:dyDescent="0.25">
      <c r="A308" s="159" t="str">
        <f>IF('2 - Unit Info'!A308&lt;&gt;"",'2 - Unit Info'!A308,"")</f>
        <v/>
      </c>
      <c r="B308" s="160" t="str">
        <f>IF('2 - Unit Info'!E308&lt;&gt;"",'2 - Unit Info'!E308,"")</f>
        <v/>
      </c>
      <c r="C308" s="160" t="str">
        <f>IF('2 - Unit Info'!K308&lt;&gt;"",'2 - Unit Info'!K308,"")</f>
        <v/>
      </c>
      <c r="D308" s="160" t="str">
        <f>IF('2 - Unit Info'!H308&lt;&gt;"",'2 - Unit Info'!H308,"")</f>
        <v/>
      </c>
      <c r="E308" s="161" t="str">
        <f>IF('2 - Unit Info'!J308&lt;&gt;"",'2 - Unit Info'!J308,"")</f>
        <v/>
      </c>
      <c r="F308" s="162" t="str">
        <f>IF('2 - Unit Info'!L308 &lt;&gt;"", '2 - Unit Info'!L308, "")</f>
        <v/>
      </c>
      <c r="G308" s="163" t="str">
        <f>IF('2 - Unit Info'!S308 &lt;&gt;"", '2 - Unit Info'!S308, "")</f>
        <v/>
      </c>
      <c r="H308" s="164" t="str">
        <f>IF(LEN(F308)=0,"",IF(F308&lt;DATE(2024,3,1),IF(G308="Paid by tenant to landlord/third party (RUBS)", '5 - Utilities Total'!$D$20*'6 - Per Unit Calculation'!D308,"N/A based on utility billing method"),"N/A move-in date after 3/1/2024"))</f>
        <v/>
      </c>
      <c r="I308" s="164" t="str">
        <f>IF(LEN(F308)=0,"",IF(F308&lt;DATE(2024,3,1),IF(G308="Paid by tenant to landlord/third party (RUBS)", INDEX('Calculation Chart - SCC'!$B$3:$B$23, MATCH(E308,'Calculation Chart - SCC'!$A$3:$A$23, 0)),"N/A based on utility billing method"),"N/A move-in date after 3/1/2024"))</f>
        <v/>
      </c>
      <c r="J308" s="165" t="str">
        <f>IF('2 - Unit Info'!T308 &lt;&gt;"", '2 - Unit Info'!T308, "")</f>
        <v/>
      </c>
      <c r="K308" s="164" t="str">
        <f>IF(LEN(F308)=0,"",IF(F308&lt;DATE(2024,3,1),IF(J308="Paid by tenant to landlord/third party (RUBS)", '5 - Utilities Total'!$D$25*'6 - Per Unit Calculation'!D308,"N/A based on utility billing method"),"N/A move-in date after 3/1/2024"))</f>
        <v/>
      </c>
      <c r="L308" s="164" t="str">
        <f>IF(LEN(F308)=0,"",IF(F308&lt;DATE(2024,3,1),IF(J308="Paid by tenant to landlord/third party (RUBS)",INDEX('Calculation Chart - SCC'!$E$3:$E$23, MATCH(E308,'Calculation Chart - SCC'!$D$3:$D$23, 0)),"N/A based on utility billing method"),"N/A move-in date after 3/1/2024"))</f>
        <v/>
      </c>
      <c r="M308" s="165" t="str">
        <f>IF('2 - Unit Info'!U308 &lt;&gt;"", '2 - Unit Info'!U308, "")</f>
        <v/>
      </c>
      <c r="N308" s="164" t="str">
        <f>IF(LEN(F308)=0,"",IF(F308&lt;DATE(2024,3,1),IF(M308="Paid by tenant to landlord/third party (RUBS)", '5 - Utilities Total'!$D$30*'6 - Per Unit Calculation'!D308,"N/A based on utility billing method"),"N/A move-in date after 3/1/2024"))</f>
        <v/>
      </c>
      <c r="O308" s="182" t="str">
        <f>IF(LEN(F308)=0,"",IF(F308&lt;DATE(2024,3,1),IF(M308="Paid by tenant to landlord/third party (RUBS)",INDEX('Calculation Chart - SCC'!$H$3:$H$23, MATCH(E308,'Calculation Chart - SCC'!$G$3:$G$23, 0)),"N/A based on utility billing method"),"N/A move-in date after 3/1/2024"))</f>
        <v/>
      </c>
      <c r="Q308" s="184" t="str">
        <f t="shared" si="8"/>
        <v/>
      </c>
      <c r="R308" s="97" t="str">
        <f t="shared" si="9"/>
        <v/>
      </c>
    </row>
    <row r="309" spans="1:18" ht="15.75" x14ac:dyDescent="0.25">
      <c r="A309" s="159" t="str">
        <f>IF('2 - Unit Info'!A309&lt;&gt;"",'2 - Unit Info'!A309,"")</f>
        <v/>
      </c>
      <c r="B309" s="160" t="str">
        <f>IF('2 - Unit Info'!E309&lt;&gt;"",'2 - Unit Info'!E309,"")</f>
        <v/>
      </c>
      <c r="C309" s="160" t="str">
        <f>IF('2 - Unit Info'!K309&lt;&gt;"",'2 - Unit Info'!K309,"")</f>
        <v/>
      </c>
      <c r="D309" s="160" t="str">
        <f>IF('2 - Unit Info'!H309&lt;&gt;"",'2 - Unit Info'!H309,"")</f>
        <v/>
      </c>
      <c r="E309" s="161" t="str">
        <f>IF('2 - Unit Info'!J309&lt;&gt;"",'2 - Unit Info'!J309,"")</f>
        <v/>
      </c>
      <c r="F309" s="162" t="str">
        <f>IF('2 - Unit Info'!L309 &lt;&gt;"", '2 - Unit Info'!L309, "")</f>
        <v/>
      </c>
      <c r="G309" s="163" t="str">
        <f>IF('2 - Unit Info'!S309 &lt;&gt;"", '2 - Unit Info'!S309, "")</f>
        <v/>
      </c>
      <c r="H309" s="164" t="str">
        <f>IF(LEN(F309)=0,"",IF(F309&lt;DATE(2024,3,1),IF(G309="Paid by tenant to landlord/third party (RUBS)", '5 - Utilities Total'!$D$20*'6 - Per Unit Calculation'!D309,"N/A based on utility billing method"),"N/A move-in date after 3/1/2024"))</f>
        <v/>
      </c>
      <c r="I309" s="164" t="str">
        <f>IF(LEN(F309)=0,"",IF(F309&lt;DATE(2024,3,1),IF(G309="Paid by tenant to landlord/third party (RUBS)", INDEX('Calculation Chart - SCC'!$B$3:$B$23, MATCH(E309,'Calculation Chart - SCC'!$A$3:$A$23, 0)),"N/A based on utility billing method"),"N/A move-in date after 3/1/2024"))</f>
        <v/>
      </c>
      <c r="J309" s="165" t="str">
        <f>IF('2 - Unit Info'!T309 &lt;&gt;"", '2 - Unit Info'!T309, "")</f>
        <v/>
      </c>
      <c r="K309" s="164" t="str">
        <f>IF(LEN(F309)=0,"",IF(F309&lt;DATE(2024,3,1),IF(J309="Paid by tenant to landlord/third party (RUBS)", '5 - Utilities Total'!$D$25*'6 - Per Unit Calculation'!D309,"N/A based on utility billing method"),"N/A move-in date after 3/1/2024"))</f>
        <v/>
      </c>
      <c r="L309" s="164" t="str">
        <f>IF(LEN(F309)=0,"",IF(F309&lt;DATE(2024,3,1),IF(J309="Paid by tenant to landlord/third party (RUBS)",INDEX('Calculation Chart - SCC'!$E$3:$E$23, MATCH(E309,'Calculation Chart - SCC'!$D$3:$D$23, 0)),"N/A based on utility billing method"),"N/A move-in date after 3/1/2024"))</f>
        <v/>
      </c>
      <c r="M309" s="165" t="str">
        <f>IF('2 - Unit Info'!U309 &lt;&gt;"", '2 - Unit Info'!U309, "")</f>
        <v/>
      </c>
      <c r="N309" s="164" t="str">
        <f>IF(LEN(F309)=0,"",IF(F309&lt;DATE(2024,3,1),IF(M309="Paid by tenant to landlord/third party (RUBS)", '5 - Utilities Total'!$D$30*'6 - Per Unit Calculation'!D309,"N/A based on utility billing method"),"N/A move-in date after 3/1/2024"))</f>
        <v/>
      </c>
      <c r="O309" s="182" t="str">
        <f>IF(LEN(F309)=0,"",IF(F309&lt;DATE(2024,3,1),IF(M309="Paid by tenant to landlord/third party (RUBS)",INDEX('Calculation Chart - SCC'!$H$3:$H$23, MATCH(E309,'Calculation Chart - SCC'!$G$3:$G$23, 0)),"N/A based on utility billing method"),"N/A move-in date after 3/1/2024"))</f>
        <v/>
      </c>
      <c r="Q309" s="184" t="str">
        <f t="shared" si="8"/>
        <v/>
      </c>
      <c r="R309" s="97" t="str">
        <f t="shared" si="9"/>
        <v/>
      </c>
    </row>
    <row r="310" spans="1:18" ht="15.75" x14ac:dyDescent="0.25">
      <c r="A310" s="159" t="str">
        <f>IF('2 - Unit Info'!A310&lt;&gt;"",'2 - Unit Info'!A310,"")</f>
        <v/>
      </c>
      <c r="B310" s="160" t="str">
        <f>IF('2 - Unit Info'!E310&lt;&gt;"",'2 - Unit Info'!E310,"")</f>
        <v/>
      </c>
      <c r="C310" s="160" t="str">
        <f>IF('2 - Unit Info'!K310&lt;&gt;"",'2 - Unit Info'!K310,"")</f>
        <v/>
      </c>
      <c r="D310" s="160" t="str">
        <f>IF('2 - Unit Info'!H310&lt;&gt;"",'2 - Unit Info'!H310,"")</f>
        <v/>
      </c>
      <c r="E310" s="161" t="str">
        <f>IF('2 - Unit Info'!J310&lt;&gt;"",'2 - Unit Info'!J310,"")</f>
        <v/>
      </c>
      <c r="F310" s="162" t="str">
        <f>IF('2 - Unit Info'!L310 &lt;&gt;"", '2 - Unit Info'!L310, "")</f>
        <v/>
      </c>
      <c r="G310" s="163" t="str">
        <f>IF('2 - Unit Info'!S310 &lt;&gt;"", '2 - Unit Info'!S310, "")</f>
        <v/>
      </c>
      <c r="H310" s="164" t="str">
        <f>IF(LEN(F310)=0,"",IF(F310&lt;DATE(2024,3,1),IF(G310="Paid by tenant to landlord/third party (RUBS)", '5 - Utilities Total'!$D$20*'6 - Per Unit Calculation'!D310,"N/A based on utility billing method"),"N/A move-in date after 3/1/2024"))</f>
        <v/>
      </c>
      <c r="I310" s="164" t="str">
        <f>IF(LEN(F310)=0,"",IF(F310&lt;DATE(2024,3,1),IF(G310="Paid by tenant to landlord/third party (RUBS)", INDEX('Calculation Chart - SCC'!$B$3:$B$23, MATCH(E310,'Calculation Chart - SCC'!$A$3:$A$23, 0)),"N/A based on utility billing method"),"N/A move-in date after 3/1/2024"))</f>
        <v/>
      </c>
      <c r="J310" s="165" t="str">
        <f>IF('2 - Unit Info'!T310 &lt;&gt;"", '2 - Unit Info'!T310, "")</f>
        <v/>
      </c>
      <c r="K310" s="164" t="str">
        <f>IF(LEN(F310)=0,"",IF(F310&lt;DATE(2024,3,1),IF(J310="Paid by tenant to landlord/third party (RUBS)", '5 - Utilities Total'!$D$25*'6 - Per Unit Calculation'!D310,"N/A based on utility billing method"),"N/A move-in date after 3/1/2024"))</f>
        <v/>
      </c>
      <c r="L310" s="164" t="str">
        <f>IF(LEN(F310)=0,"",IF(F310&lt;DATE(2024,3,1),IF(J310="Paid by tenant to landlord/third party (RUBS)",INDEX('Calculation Chart - SCC'!$E$3:$E$23, MATCH(E310,'Calculation Chart - SCC'!$D$3:$D$23, 0)),"N/A based on utility billing method"),"N/A move-in date after 3/1/2024"))</f>
        <v/>
      </c>
      <c r="M310" s="165" t="str">
        <f>IF('2 - Unit Info'!U310 &lt;&gt;"", '2 - Unit Info'!U310, "")</f>
        <v/>
      </c>
      <c r="N310" s="164" t="str">
        <f>IF(LEN(F310)=0,"",IF(F310&lt;DATE(2024,3,1),IF(M310="Paid by tenant to landlord/third party (RUBS)", '5 - Utilities Total'!$D$30*'6 - Per Unit Calculation'!D310,"N/A based on utility billing method"),"N/A move-in date after 3/1/2024"))</f>
        <v/>
      </c>
      <c r="O310" s="182" t="str">
        <f>IF(LEN(F310)=0,"",IF(F310&lt;DATE(2024,3,1),IF(M310="Paid by tenant to landlord/third party (RUBS)",INDEX('Calculation Chart - SCC'!$H$3:$H$23, MATCH(E310,'Calculation Chart - SCC'!$G$3:$G$23, 0)),"N/A based on utility billing method"),"N/A move-in date after 3/1/2024"))</f>
        <v/>
      </c>
      <c r="Q310" s="184" t="str">
        <f t="shared" si="8"/>
        <v/>
      </c>
      <c r="R310" s="97" t="str">
        <f t="shared" si="9"/>
        <v/>
      </c>
    </row>
    <row r="311" spans="1:18" ht="15.75" x14ac:dyDescent="0.25">
      <c r="A311" s="159" t="str">
        <f>IF('2 - Unit Info'!A311&lt;&gt;"",'2 - Unit Info'!A311,"")</f>
        <v/>
      </c>
      <c r="B311" s="160" t="str">
        <f>IF('2 - Unit Info'!E311&lt;&gt;"",'2 - Unit Info'!E311,"")</f>
        <v/>
      </c>
      <c r="C311" s="160" t="str">
        <f>IF('2 - Unit Info'!K311&lt;&gt;"",'2 - Unit Info'!K311,"")</f>
        <v/>
      </c>
      <c r="D311" s="160" t="str">
        <f>IF('2 - Unit Info'!H311&lt;&gt;"",'2 - Unit Info'!H311,"")</f>
        <v/>
      </c>
      <c r="E311" s="161" t="str">
        <f>IF('2 - Unit Info'!J311&lt;&gt;"",'2 - Unit Info'!J311,"")</f>
        <v/>
      </c>
      <c r="F311" s="162" t="str">
        <f>IF('2 - Unit Info'!L311 &lt;&gt;"", '2 - Unit Info'!L311, "")</f>
        <v/>
      </c>
      <c r="G311" s="163" t="str">
        <f>IF('2 - Unit Info'!S311 &lt;&gt;"", '2 - Unit Info'!S311, "")</f>
        <v/>
      </c>
      <c r="H311" s="164" t="str">
        <f>IF(LEN(F311)=0,"",IF(F311&lt;DATE(2024,3,1),IF(G311="Paid by tenant to landlord/third party (RUBS)", '5 - Utilities Total'!$D$20*'6 - Per Unit Calculation'!D311,"N/A based on utility billing method"),"N/A move-in date after 3/1/2024"))</f>
        <v/>
      </c>
      <c r="I311" s="164" t="str">
        <f>IF(LEN(F311)=0,"",IF(F311&lt;DATE(2024,3,1),IF(G311="Paid by tenant to landlord/third party (RUBS)", INDEX('Calculation Chart - SCC'!$B$3:$B$23, MATCH(E311,'Calculation Chart - SCC'!$A$3:$A$23, 0)),"N/A based on utility billing method"),"N/A move-in date after 3/1/2024"))</f>
        <v/>
      </c>
      <c r="J311" s="165" t="str">
        <f>IF('2 - Unit Info'!T311 &lt;&gt;"", '2 - Unit Info'!T311, "")</f>
        <v/>
      </c>
      <c r="K311" s="164" t="str">
        <f>IF(LEN(F311)=0,"",IF(F311&lt;DATE(2024,3,1),IF(J311="Paid by tenant to landlord/third party (RUBS)", '5 - Utilities Total'!$D$25*'6 - Per Unit Calculation'!D311,"N/A based on utility billing method"),"N/A move-in date after 3/1/2024"))</f>
        <v/>
      </c>
      <c r="L311" s="164" t="str">
        <f>IF(LEN(F311)=0,"",IF(F311&lt;DATE(2024,3,1),IF(J311="Paid by tenant to landlord/third party (RUBS)",INDEX('Calculation Chart - SCC'!$E$3:$E$23, MATCH(E311,'Calculation Chart - SCC'!$D$3:$D$23, 0)),"N/A based on utility billing method"),"N/A move-in date after 3/1/2024"))</f>
        <v/>
      </c>
      <c r="M311" s="165" t="str">
        <f>IF('2 - Unit Info'!U311 &lt;&gt;"", '2 - Unit Info'!U311, "")</f>
        <v/>
      </c>
      <c r="N311" s="164" t="str">
        <f>IF(LEN(F311)=0,"",IF(F311&lt;DATE(2024,3,1),IF(M311="Paid by tenant to landlord/third party (RUBS)", '5 - Utilities Total'!$D$30*'6 - Per Unit Calculation'!D311,"N/A based on utility billing method"),"N/A move-in date after 3/1/2024"))</f>
        <v/>
      </c>
      <c r="O311" s="182" t="str">
        <f>IF(LEN(F311)=0,"",IF(F311&lt;DATE(2024,3,1),IF(M311="Paid by tenant to landlord/third party (RUBS)",INDEX('Calculation Chart - SCC'!$H$3:$H$23, MATCH(E311,'Calculation Chart - SCC'!$G$3:$G$23, 0)),"N/A based on utility billing method"),"N/A move-in date after 3/1/2024"))</f>
        <v/>
      </c>
      <c r="Q311" s="184" t="str">
        <f t="shared" si="8"/>
        <v/>
      </c>
      <c r="R311" s="97" t="str">
        <f t="shared" si="9"/>
        <v/>
      </c>
    </row>
    <row r="312" spans="1:18" ht="15.75" x14ac:dyDescent="0.25">
      <c r="A312" s="159" t="str">
        <f>IF('2 - Unit Info'!A312&lt;&gt;"",'2 - Unit Info'!A312,"")</f>
        <v/>
      </c>
      <c r="B312" s="160" t="str">
        <f>IF('2 - Unit Info'!E312&lt;&gt;"",'2 - Unit Info'!E312,"")</f>
        <v/>
      </c>
      <c r="C312" s="160" t="str">
        <f>IF('2 - Unit Info'!K312&lt;&gt;"",'2 - Unit Info'!K312,"")</f>
        <v/>
      </c>
      <c r="D312" s="160" t="str">
        <f>IF('2 - Unit Info'!H312&lt;&gt;"",'2 - Unit Info'!H312,"")</f>
        <v/>
      </c>
      <c r="E312" s="161" t="str">
        <f>IF('2 - Unit Info'!J312&lt;&gt;"",'2 - Unit Info'!J312,"")</f>
        <v/>
      </c>
      <c r="F312" s="162" t="str">
        <f>IF('2 - Unit Info'!L312 &lt;&gt;"", '2 - Unit Info'!L312, "")</f>
        <v/>
      </c>
      <c r="G312" s="163" t="str">
        <f>IF('2 - Unit Info'!S312 &lt;&gt;"", '2 - Unit Info'!S312, "")</f>
        <v/>
      </c>
      <c r="H312" s="164" t="str">
        <f>IF(LEN(F312)=0,"",IF(F312&lt;DATE(2024,3,1),IF(G312="Paid by tenant to landlord/third party (RUBS)", '5 - Utilities Total'!$D$20*'6 - Per Unit Calculation'!D312,"N/A based on utility billing method"),"N/A move-in date after 3/1/2024"))</f>
        <v/>
      </c>
      <c r="I312" s="164" t="str">
        <f>IF(LEN(F312)=0,"",IF(F312&lt;DATE(2024,3,1),IF(G312="Paid by tenant to landlord/third party (RUBS)", INDEX('Calculation Chart - SCC'!$B$3:$B$23, MATCH(E312,'Calculation Chart - SCC'!$A$3:$A$23, 0)),"N/A based on utility billing method"),"N/A move-in date after 3/1/2024"))</f>
        <v/>
      </c>
      <c r="J312" s="165" t="str">
        <f>IF('2 - Unit Info'!T312 &lt;&gt;"", '2 - Unit Info'!T312, "")</f>
        <v/>
      </c>
      <c r="K312" s="164" t="str">
        <f>IF(LEN(F312)=0,"",IF(F312&lt;DATE(2024,3,1),IF(J312="Paid by tenant to landlord/third party (RUBS)", '5 - Utilities Total'!$D$25*'6 - Per Unit Calculation'!D312,"N/A based on utility billing method"),"N/A move-in date after 3/1/2024"))</f>
        <v/>
      </c>
      <c r="L312" s="164" t="str">
        <f>IF(LEN(F312)=0,"",IF(F312&lt;DATE(2024,3,1),IF(J312="Paid by tenant to landlord/third party (RUBS)",INDEX('Calculation Chart - SCC'!$E$3:$E$23, MATCH(E312,'Calculation Chart - SCC'!$D$3:$D$23, 0)),"N/A based on utility billing method"),"N/A move-in date after 3/1/2024"))</f>
        <v/>
      </c>
      <c r="M312" s="165" t="str">
        <f>IF('2 - Unit Info'!U312 &lt;&gt;"", '2 - Unit Info'!U312, "")</f>
        <v/>
      </c>
      <c r="N312" s="164" t="str">
        <f>IF(LEN(F312)=0,"",IF(F312&lt;DATE(2024,3,1),IF(M312="Paid by tenant to landlord/third party (RUBS)", '5 - Utilities Total'!$D$30*'6 - Per Unit Calculation'!D312,"N/A based on utility billing method"),"N/A move-in date after 3/1/2024"))</f>
        <v/>
      </c>
      <c r="O312" s="182" t="str">
        <f>IF(LEN(F312)=0,"",IF(F312&lt;DATE(2024,3,1),IF(M312="Paid by tenant to landlord/third party (RUBS)",INDEX('Calculation Chart - SCC'!$H$3:$H$23, MATCH(E312,'Calculation Chart - SCC'!$G$3:$G$23, 0)),"N/A based on utility billing method"),"N/A move-in date after 3/1/2024"))</f>
        <v/>
      </c>
      <c r="Q312" s="184" t="str">
        <f t="shared" si="8"/>
        <v/>
      </c>
      <c r="R312" s="97" t="str">
        <f t="shared" si="9"/>
        <v/>
      </c>
    </row>
    <row r="313" spans="1:18" ht="15.75" x14ac:dyDescent="0.25">
      <c r="A313" s="159" t="str">
        <f>IF('2 - Unit Info'!A313&lt;&gt;"",'2 - Unit Info'!A313,"")</f>
        <v/>
      </c>
      <c r="B313" s="160" t="str">
        <f>IF('2 - Unit Info'!E313&lt;&gt;"",'2 - Unit Info'!E313,"")</f>
        <v/>
      </c>
      <c r="C313" s="160" t="str">
        <f>IF('2 - Unit Info'!K313&lt;&gt;"",'2 - Unit Info'!K313,"")</f>
        <v/>
      </c>
      <c r="D313" s="160" t="str">
        <f>IF('2 - Unit Info'!H313&lt;&gt;"",'2 - Unit Info'!H313,"")</f>
        <v/>
      </c>
      <c r="E313" s="161" t="str">
        <f>IF('2 - Unit Info'!J313&lt;&gt;"",'2 - Unit Info'!J313,"")</f>
        <v/>
      </c>
      <c r="F313" s="162" t="str">
        <f>IF('2 - Unit Info'!L313 &lt;&gt;"", '2 - Unit Info'!L313, "")</f>
        <v/>
      </c>
      <c r="G313" s="163" t="str">
        <f>IF('2 - Unit Info'!S313 &lt;&gt;"", '2 - Unit Info'!S313, "")</f>
        <v/>
      </c>
      <c r="H313" s="164" t="str">
        <f>IF(LEN(F313)=0,"",IF(F313&lt;DATE(2024,3,1),IF(G313="Paid by tenant to landlord/third party (RUBS)", '5 - Utilities Total'!$D$20*'6 - Per Unit Calculation'!D313,"N/A based on utility billing method"),"N/A move-in date after 3/1/2024"))</f>
        <v/>
      </c>
      <c r="I313" s="164" t="str">
        <f>IF(LEN(F313)=0,"",IF(F313&lt;DATE(2024,3,1),IF(G313="Paid by tenant to landlord/third party (RUBS)", INDEX('Calculation Chart - SCC'!$B$3:$B$23, MATCH(E313,'Calculation Chart - SCC'!$A$3:$A$23, 0)),"N/A based on utility billing method"),"N/A move-in date after 3/1/2024"))</f>
        <v/>
      </c>
      <c r="J313" s="165" t="str">
        <f>IF('2 - Unit Info'!T313 &lt;&gt;"", '2 - Unit Info'!T313, "")</f>
        <v/>
      </c>
      <c r="K313" s="164" t="str">
        <f>IF(LEN(F313)=0,"",IF(F313&lt;DATE(2024,3,1),IF(J313="Paid by tenant to landlord/third party (RUBS)", '5 - Utilities Total'!$D$25*'6 - Per Unit Calculation'!D313,"N/A based on utility billing method"),"N/A move-in date after 3/1/2024"))</f>
        <v/>
      </c>
      <c r="L313" s="164" t="str">
        <f>IF(LEN(F313)=0,"",IF(F313&lt;DATE(2024,3,1),IF(J313="Paid by tenant to landlord/third party (RUBS)",INDEX('Calculation Chart - SCC'!$E$3:$E$23, MATCH(E313,'Calculation Chart - SCC'!$D$3:$D$23, 0)),"N/A based on utility billing method"),"N/A move-in date after 3/1/2024"))</f>
        <v/>
      </c>
      <c r="M313" s="165" t="str">
        <f>IF('2 - Unit Info'!U313 &lt;&gt;"", '2 - Unit Info'!U313, "")</f>
        <v/>
      </c>
      <c r="N313" s="164" t="str">
        <f>IF(LEN(F313)=0,"",IF(F313&lt;DATE(2024,3,1),IF(M313="Paid by tenant to landlord/third party (RUBS)", '5 - Utilities Total'!$D$30*'6 - Per Unit Calculation'!D313,"N/A based on utility billing method"),"N/A move-in date after 3/1/2024"))</f>
        <v/>
      </c>
      <c r="O313" s="182" t="str">
        <f>IF(LEN(F313)=0,"",IF(F313&lt;DATE(2024,3,1),IF(M313="Paid by tenant to landlord/third party (RUBS)",INDEX('Calculation Chart - SCC'!$H$3:$H$23, MATCH(E313,'Calculation Chart - SCC'!$G$3:$G$23, 0)),"N/A based on utility billing method"),"N/A move-in date after 3/1/2024"))</f>
        <v/>
      </c>
      <c r="Q313" s="184" t="str">
        <f t="shared" si="8"/>
        <v/>
      </c>
      <c r="R313" s="97" t="str">
        <f t="shared" si="9"/>
        <v/>
      </c>
    </row>
    <row r="314" spans="1:18" ht="15.75" x14ac:dyDescent="0.25">
      <c r="A314" s="159" t="str">
        <f>IF('2 - Unit Info'!A314&lt;&gt;"",'2 - Unit Info'!A314,"")</f>
        <v/>
      </c>
      <c r="B314" s="160" t="str">
        <f>IF('2 - Unit Info'!E314&lt;&gt;"",'2 - Unit Info'!E314,"")</f>
        <v/>
      </c>
      <c r="C314" s="160" t="str">
        <f>IF('2 - Unit Info'!K314&lt;&gt;"",'2 - Unit Info'!K314,"")</f>
        <v/>
      </c>
      <c r="D314" s="160" t="str">
        <f>IF('2 - Unit Info'!H314&lt;&gt;"",'2 - Unit Info'!H314,"")</f>
        <v/>
      </c>
      <c r="E314" s="161" t="str">
        <f>IF('2 - Unit Info'!J314&lt;&gt;"",'2 - Unit Info'!J314,"")</f>
        <v/>
      </c>
      <c r="F314" s="162" t="str">
        <f>IF('2 - Unit Info'!L314 &lt;&gt;"", '2 - Unit Info'!L314, "")</f>
        <v/>
      </c>
      <c r="G314" s="163" t="str">
        <f>IF('2 - Unit Info'!S314 &lt;&gt;"", '2 - Unit Info'!S314, "")</f>
        <v/>
      </c>
      <c r="H314" s="164" t="str">
        <f>IF(LEN(F314)=0,"",IF(F314&lt;DATE(2024,3,1),IF(G314="Paid by tenant to landlord/third party (RUBS)", '5 - Utilities Total'!$D$20*'6 - Per Unit Calculation'!D314,"N/A based on utility billing method"),"N/A move-in date after 3/1/2024"))</f>
        <v/>
      </c>
      <c r="I314" s="164" t="str">
        <f>IF(LEN(F314)=0,"",IF(F314&lt;DATE(2024,3,1),IF(G314="Paid by tenant to landlord/third party (RUBS)", INDEX('Calculation Chart - SCC'!$B$3:$B$23, MATCH(E314,'Calculation Chart - SCC'!$A$3:$A$23, 0)),"N/A based on utility billing method"),"N/A move-in date after 3/1/2024"))</f>
        <v/>
      </c>
      <c r="J314" s="165" t="str">
        <f>IF('2 - Unit Info'!T314 &lt;&gt;"", '2 - Unit Info'!T314, "")</f>
        <v/>
      </c>
      <c r="K314" s="164" t="str">
        <f>IF(LEN(F314)=0,"",IF(F314&lt;DATE(2024,3,1),IF(J314="Paid by tenant to landlord/third party (RUBS)", '5 - Utilities Total'!$D$25*'6 - Per Unit Calculation'!D314,"N/A based on utility billing method"),"N/A move-in date after 3/1/2024"))</f>
        <v/>
      </c>
      <c r="L314" s="164" t="str">
        <f>IF(LEN(F314)=0,"",IF(F314&lt;DATE(2024,3,1),IF(J314="Paid by tenant to landlord/third party (RUBS)",INDEX('Calculation Chart - SCC'!$E$3:$E$23, MATCH(E314,'Calculation Chart - SCC'!$D$3:$D$23, 0)),"N/A based on utility billing method"),"N/A move-in date after 3/1/2024"))</f>
        <v/>
      </c>
      <c r="M314" s="165" t="str">
        <f>IF('2 - Unit Info'!U314 &lt;&gt;"", '2 - Unit Info'!U314, "")</f>
        <v/>
      </c>
      <c r="N314" s="164" t="str">
        <f>IF(LEN(F314)=0,"",IF(F314&lt;DATE(2024,3,1),IF(M314="Paid by tenant to landlord/third party (RUBS)", '5 - Utilities Total'!$D$30*'6 - Per Unit Calculation'!D314,"N/A based on utility billing method"),"N/A move-in date after 3/1/2024"))</f>
        <v/>
      </c>
      <c r="O314" s="182" t="str">
        <f>IF(LEN(F314)=0,"",IF(F314&lt;DATE(2024,3,1),IF(M314="Paid by tenant to landlord/third party (RUBS)",INDEX('Calculation Chart - SCC'!$H$3:$H$23, MATCH(E314,'Calculation Chart - SCC'!$G$3:$G$23, 0)),"N/A based on utility billing method"),"N/A move-in date after 3/1/2024"))</f>
        <v/>
      </c>
      <c r="Q314" s="184" t="str">
        <f t="shared" si="8"/>
        <v/>
      </c>
      <c r="R314" s="97" t="str">
        <f t="shared" si="9"/>
        <v/>
      </c>
    </row>
    <row r="315" spans="1:18" ht="15.75" x14ac:dyDescent="0.25">
      <c r="A315" s="159" t="str">
        <f>IF('2 - Unit Info'!A315&lt;&gt;"",'2 - Unit Info'!A315,"")</f>
        <v/>
      </c>
      <c r="B315" s="160" t="str">
        <f>IF('2 - Unit Info'!E315&lt;&gt;"",'2 - Unit Info'!E315,"")</f>
        <v/>
      </c>
      <c r="C315" s="160" t="str">
        <f>IF('2 - Unit Info'!K315&lt;&gt;"",'2 - Unit Info'!K315,"")</f>
        <v/>
      </c>
      <c r="D315" s="160" t="str">
        <f>IF('2 - Unit Info'!H315&lt;&gt;"",'2 - Unit Info'!H315,"")</f>
        <v/>
      </c>
      <c r="E315" s="161" t="str">
        <f>IF('2 - Unit Info'!J315&lt;&gt;"",'2 - Unit Info'!J315,"")</f>
        <v/>
      </c>
      <c r="F315" s="162" t="str">
        <f>IF('2 - Unit Info'!L315 &lt;&gt;"", '2 - Unit Info'!L315, "")</f>
        <v/>
      </c>
      <c r="G315" s="163" t="str">
        <f>IF('2 - Unit Info'!S315 &lt;&gt;"", '2 - Unit Info'!S315, "")</f>
        <v/>
      </c>
      <c r="H315" s="164" t="str">
        <f>IF(LEN(F315)=0,"",IF(F315&lt;DATE(2024,3,1),IF(G315="Paid by tenant to landlord/third party (RUBS)", '5 - Utilities Total'!$D$20*'6 - Per Unit Calculation'!D315,"N/A based on utility billing method"),"N/A move-in date after 3/1/2024"))</f>
        <v/>
      </c>
      <c r="I315" s="164" t="str">
        <f>IF(LEN(F315)=0,"",IF(F315&lt;DATE(2024,3,1),IF(G315="Paid by tenant to landlord/third party (RUBS)", INDEX('Calculation Chart - SCC'!$B$3:$B$23, MATCH(E315,'Calculation Chart - SCC'!$A$3:$A$23, 0)),"N/A based on utility billing method"),"N/A move-in date after 3/1/2024"))</f>
        <v/>
      </c>
      <c r="J315" s="165" t="str">
        <f>IF('2 - Unit Info'!T315 &lt;&gt;"", '2 - Unit Info'!T315, "")</f>
        <v/>
      </c>
      <c r="K315" s="164" t="str">
        <f>IF(LEN(F315)=0,"",IF(F315&lt;DATE(2024,3,1),IF(J315="Paid by tenant to landlord/third party (RUBS)", '5 - Utilities Total'!$D$25*'6 - Per Unit Calculation'!D315,"N/A based on utility billing method"),"N/A move-in date after 3/1/2024"))</f>
        <v/>
      </c>
      <c r="L315" s="164" t="str">
        <f>IF(LEN(F315)=0,"",IF(F315&lt;DATE(2024,3,1),IF(J315="Paid by tenant to landlord/third party (RUBS)",INDEX('Calculation Chart - SCC'!$E$3:$E$23, MATCH(E315,'Calculation Chart - SCC'!$D$3:$D$23, 0)),"N/A based on utility billing method"),"N/A move-in date after 3/1/2024"))</f>
        <v/>
      </c>
      <c r="M315" s="165" t="str">
        <f>IF('2 - Unit Info'!U315 &lt;&gt;"", '2 - Unit Info'!U315, "")</f>
        <v/>
      </c>
      <c r="N315" s="164" t="str">
        <f>IF(LEN(F315)=0,"",IF(F315&lt;DATE(2024,3,1),IF(M315="Paid by tenant to landlord/third party (RUBS)", '5 - Utilities Total'!$D$30*'6 - Per Unit Calculation'!D315,"N/A based on utility billing method"),"N/A move-in date after 3/1/2024"))</f>
        <v/>
      </c>
      <c r="O315" s="182" t="str">
        <f>IF(LEN(F315)=0,"",IF(F315&lt;DATE(2024,3,1),IF(M315="Paid by tenant to landlord/third party (RUBS)",INDEX('Calculation Chart - SCC'!$H$3:$H$23, MATCH(E315,'Calculation Chart - SCC'!$G$3:$G$23, 0)),"N/A based on utility billing method"),"N/A move-in date after 3/1/2024"))</f>
        <v/>
      </c>
      <c r="Q315" s="184" t="str">
        <f t="shared" si="8"/>
        <v/>
      </c>
      <c r="R315" s="97" t="str">
        <f t="shared" si="9"/>
        <v/>
      </c>
    </row>
    <row r="316" spans="1:18" ht="15.75" x14ac:dyDescent="0.25">
      <c r="A316" s="159" t="str">
        <f>IF('2 - Unit Info'!A316&lt;&gt;"",'2 - Unit Info'!A316,"")</f>
        <v/>
      </c>
      <c r="B316" s="160" t="str">
        <f>IF('2 - Unit Info'!E316&lt;&gt;"",'2 - Unit Info'!E316,"")</f>
        <v/>
      </c>
      <c r="C316" s="160" t="str">
        <f>IF('2 - Unit Info'!K316&lt;&gt;"",'2 - Unit Info'!K316,"")</f>
        <v/>
      </c>
      <c r="D316" s="160" t="str">
        <f>IF('2 - Unit Info'!H316&lt;&gt;"",'2 - Unit Info'!H316,"")</f>
        <v/>
      </c>
      <c r="E316" s="161" t="str">
        <f>IF('2 - Unit Info'!J316&lt;&gt;"",'2 - Unit Info'!J316,"")</f>
        <v/>
      </c>
      <c r="F316" s="162" t="str">
        <f>IF('2 - Unit Info'!L316 &lt;&gt;"", '2 - Unit Info'!L316, "")</f>
        <v/>
      </c>
      <c r="G316" s="163" t="str">
        <f>IF('2 - Unit Info'!S316 &lt;&gt;"", '2 - Unit Info'!S316, "")</f>
        <v/>
      </c>
      <c r="H316" s="164" t="str">
        <f>IF(LEN(F316)=0,"",IF(F316&lt;DATE(2024,3,1),IF(G316="Paid by tenant to landlord/third party (RUBS)", '5 - Utilities Total'!$D$20*'6 - Per Unit Calculation'!D316,"N/A based on utility billing method"),"N/A move-in date after 3/1/2024"))</f>
        <v/>
      </c>
      <c r="I316" s="164" t="str">
        <f>IF(LEN(F316)=0,"",IF(F316&lt;DATE(2024,3,1),IF(G316="Paid by tenant to landlord/third party (RUBS)", INDEX('Calculation Chart - SCC'!$B$3:$B$23, MATCH(E316,'Calculation Chart - SCC'!$A$3:$A$23, 0)),"N/A based on utility billing method"),"N/A move-in date after 3/1/2024"))</f>
        <v/>
      </c>
      <c r="J316" s="165" t="str">
        <f>IF('2 - Unit Info'!T316 &lt;&gt;"", '2 - Unit Info'!T316, "")</f>
        <v/>
      </c>
      <c r="K316" s="164" t="str">
        <f>IF(LEN(F316)=0,"",IF(F316&lt;DATE(2024,3,1),IF(J316="Paid by tenant to landlord/third party (RUBS)", '5 - Utilities Total'!$D$25*'6 - Per Unit Calculation'!D316,"N/A based on utility billing method"),"N/A move-in date after 3/1/2024"))</f>
        <v/>
      </c>
      <c r="L316" s="164" t="str">
        <f>IF(LEN(F316)=0,"",IF(F316&lt;DATE(2024,3,1),IF(J316="Paid by tenant to landlord/third party (RUBS)",INDEX('Calculation Chart - SCC'!$E$3:$E$23, MATCH(E316,'Calculation Chart - SCC'!$D$3:$D$23, 0)),"N/A based on utility billing method"),"N/A move-in date after 3/1/2024"))</f>
        <v/>
      </c>
      <c r="M316" s="165" t="str">
        <f>IF('2 - Unit Info'!U316 &lt;&gt;"", '2 - Unit Info'!U316, "")</f>
        <v/>
      </c>
      <c r="N316" s="164" t="str">
        <f>IF(LEN(F316)=0,"",IF(F316&lt;DATE(2024,3,1),IF(M316="Paid by tenant to landlord/third party (RUBS)", '5 - Utilities Total'!$D$30*'6 - Per Unit Calculation'!D316,"N/A based on utility billing method"),"N/A move-in date after 3/1/2024"))</f>
        <v/>
      </c>
      <c r="O316" s="182" t="str">
        <f>IF(LEN(F316)=0,"",IF(F316&lt;DATE(2024,3,1),IF(M316="Paid by tenant to landlord/third party (RUBS)",INDEX('Calculation Chart - SCC'!$H$3:$H$23, MATCH(E316,'Calculation Chart - SCC'!$G$3:$G$23, 0)),"N/A based on utility billing method"),"N/A move-in date after 3/1/2024"))</f>
        <v/>
      </c>
      <c r="Q316" s="184" t="str">
        <f t="shared" si="8"/>
        <v/>
      </c>
      <c r="R316" s="97" t="str">
        <f t="shared" si="9"/>
        <v/>
      </c>
    </row>
    <row r="317" spans="1:18" ht="15.75" x14ac:dyDescent="0.25">
      <c r="A317" s="159" t="str">
        <f>IF('2 - Unit Info'!A317&lt;&gt;"",'2 - Unit Info'!A317,"")</f>
        <v/>
      </c>
      <c r="B317" s="160" t="str">
        <f>IF('2 - Unit Info'!E317&lt;&gt;"",'2 - Unit Info'!E317,"")</f>
        <v/>
      </c>
      <c r="C317" s="160" t="str">
        <f>IF('2 - Unit Info'!K317&lt;&gt;"",'2 - Unit Info'!K317,"")</f>
        <v/>
      </c>
      <c r="D317" s="160" t="str">
        <f>IF('2 - Unit Info'!H317&lt;&gt;"",'2 - Unit Info'!H317,"")</f>
        <v/>
      </c>
      <c r="E317" s="161" t="str">
        <f>IF('2 - Unit Info'!J317&lt;&gt;"",'2 - Unit Info'!J317,"")</f>
        <v/>
      </c>
      <c r="F317" s="162" t="str">
        <f>IF('2 - Unit Info'!L317 &lt;&gt;"", '2 - Unit Info'!L317, "")</f>
        <v/>
      </c>
      <c r="G317" s="163" t="str">
        <f>IF('2 - Unit Info'!S317 &lt;&gt;"", '2 - Unit Info'!S317, "")</f>
        <v/>
      </c>
      <c r="H317" s="164" t="str">
        <f>IF(LEN(F317)=0,"",IF(F317&lt;DATE(2024,3,1),IF(G317="Paid by tenant to landlord/third party (RUBS)", '5 - Utilities Total'!$D$20*'6 - Per Unit Calculation'!D317,"N/A based on utility billing method"),"N/A move-in date after 3/1/2024"))</f>
        <v/>
      </c>
      <c r="I317" s="164" t="str">
        <f>IF(LEN(F317)=0,"",IF(F317&lt;DATE(2024,3,1),IF(G317="Paid by tenant to landlord/third party (RUBS)", INDEX('Calculation Chart - SCC'!$B$3:$B$23, MATCH(E317,'Calculation Chart - SCC'!$A$3:$A$23, 0)),"N/A based on utility billing method"),"N/A move-in date after 3/1/2024"))</f>
        <v/>
      </c>
      <c r="J317" s="165" t="str">
        <f>IF('2 - Unit Info'!T317 &lt;&gt;"", '2 - Unit Info'!T317, "")</f>
        <v/>
      </c>
      <c r="K317" s="164" t="str">
        <f>IF(LEN(F317)=0,"",IF(F317&lt;DATE(2024,3,1),IF(J317="Paid by tenant to landlord/third party (RUBS)", '5 - Utilities Total'!$D$25*'6 - Per Unit Calculation'!D317,"N/A based on utility billing method"),"N/A move-in date after 3/1/2024"))</f>
        <v/>
      </c>
      <c r="L317" s="164" t="str">
        <f>IF(LEN(F317)=0,"",IF(F317&lt;DATE(2024,3,1),IF(J317="Paid by tenant to landlord/third party (RUBS)",INDEX('Calculation Chart - SCC'!$E$3:$E$23, MATCH(E317,'Calculation Chart - SCC'!$D$3:$D$23, 0)),"N/A based on utility billing method"),"N/A move-in date after 3/1/2024"))</f>
        <v/>
      </c>
      <c r="M317" s="165" t="str">
        <f>IF('2 - Unit Info'!U317 &lt;&gt;"", '2 - Unit Info'!U317, "")</f>
        <v/>
      </c>
      <c r="N317" s="164" t="str">
        <f>IF(LEN(F317)=0,"",IF(F317&lt;DATE(2024,3,1),IF(M317="Paid by tenant to landlord/third party (RUBS)", '5 - Utilities Total'!$D$30*'6 - Per Unit Calculation'!D317,"N/A based on utility billing method"),"N/A move-in date after 3/1/2024"))</f>
        <v/>
      </c>
      <c r="O317" s="182" t="str">
        <f>IF(LEN(F317)=0,"",IF(F317&lt;DATE(2024,3,1),IF(M317="Paid by tenant to landlord/third party (RUBS)",INDEX('Calculation Chart - SCC'!$H$3:$H$23, MATCH(E317,'Calculation Chart - SCC'!$G$3:$G$23, 0)),"N/A based on utility billing method"),"N/A move-in date after 3/1/2024"))</f>
        <v/>
      </c>
      <c r="Q317" s="184" t="str">
        <f t="shared" si="8"/>
        <v/>
      </c>
      <c r="R317" s="97" t="str">
        <f t="shared" si="9"/>
        <v/>
      </c>
    </row>
    <row r="318" spans="1:18" ht="15.75" x14ac:dyDescent="0.25">
      <c r="A318" s="159" t="str">
        <f>IF('2 - Unit Info'!A318&lt;&gt;"",'2 - Unit Info'!A318,"")</f>
        <v/>
      </c>
      <c r="B318" s="160" t="str">
        <f>IF('2 - Unit Info'!E318&lt;&gt;"",'2 - Unit Info'!E318,"")</f>
        <v/>
      </c>
      <c r="C318" s="160" t="str">
        <f>IF('2 - Unit Info'!K318&lt;&gt;"",'2 - Unit Info'!K318,"")</f>
        <v/>
      </c>
      <c r="D318" s="160" t="str">
        <f>IF('2 - Unit Info'!H318&lt;&gt;"",'2 - Unit Info'!H318,"")</f>
        <v/>
      </c>
      <c r="E318" s="161" t="str">
        <f>IF('2 - Unit Info'!J318&lt;&gt;"",'2 - Unit Info'!J318,"")</f>
        <v/>
      </c>
      <c r="F318" s="162" t="str">
        <f>IF('2 - Unit Info'!L318 &lt;&gt;"", '2 - Unit Info'!L318, "")</f>
        <v/>
      </c>
      <c r="G318" s="163" t="str">
        <f>IF('2 - Unit Info'!S318 &lt;&gt;"", '2 - Unit Info'!S318, "")</f>
        <v/>
      </c>
      <c r="H318" s="164" t="str">
        <f>IF(LEN(F318)=0,"",IF(F318&lt;DATE(2024,3,1),IF(G318="Paid by tenant to landlord/third party (RUBS)", '5 - Utilities Total'!$D$20*'6 - Per Unit Calculation'!D318,"N/A based on utility billing method"),"N/A move-in date after 3/1/2024"))</f>
        <v/>
      </c>
      <c r="I318" s="164" t="str">
        <f>IF(LEN(F318)=0,"",IF(F318&lt;DATE(2024,3,1),IF(G318="Paid by tenant to landlord/third party (RUBS)", INDEX('Calculation Chart - SCC'!$B$3:$B$23, MATCH(E318,'Calculation Chart - SCC'!$A$3:$A$23, 0)),"N/A based on utility billing method"),"N/A move-in date after 3/1/2024"))</f>
        <v/>
      </c>
      <c r="J318" s="165" t="str">
        <f>IF('2 - Unit Info'!T318 &lt;&gt;"", '2 - Unit Info'!T318, "")</f>
        <v/>
      </c>
      <c r="K318" s="164" t="str">
        <f>IF(LEN(F318)=0,"",IF(F318&lt;DATE(2024,3,1),IF(J318="Paid by tenant to landlord/third party (RUBS)", '5 - Utilities Total'!$D$25*'6 - Per Unit Calculation'!D318,"N/A based on utility billing method"),"N/A move-in date after 3/1/2024"))</f>
        <v/>
      </c>
      <c r="L318" s="164" t="str">
        <f>IF(LEN(F318)=0,"",IF(F318&lt;DATE(2024,3,1),IF(J318="Paid by tenant to landlord/third party (RUBS)",INDEX('Calculation Chart - SCC'!$E$3:$E$23, MATCH(E318,'Calculation Chart - SCC'!$D$3:$D$23, 0)),"N/A based on utility billing method"),"N/A move-in date after 3/1/2024"))</f>
        <v/>
      </c>
      <c r="M318" s="165" t="str">
        <f>IF('2 - Unit Info'!U318 &lt;&gt;"", '2 - Unit Info'!U318, "")</f>
        <v/>
      </c>
      <c r="N318" s="164" t="str">
        <f>IF(LEN(F318)=0,"",IF(F318&lt;DATE(2024,3,1),IF(M318="Paid by tenant to landlord/third party (RUBS)", '5 - Utilities Total'!$D$30*'6 - Per Unit Calculation'!D318,"N/A based on utility billing method"),"N/A move-in date after 3/1/2024"))</f>
        <v/>
      </c>
      <c r="O318" s="182" t="str">
        <f>IF(LEN(F318)=0,"",IF(F318&lt;DATE(2024,3,1),IF(M318="Paid by tenant to landlord/third party (RUBS)",INDEX('Calculation Chart - SCC'!$H$3:$H$23, MATCH(E318,'Calculation Chart - SCC'!$G$3:$G$23, 0)),"N/A based on utility billing method"),"N/A move-in date after 3/1/2024"))</f>
        <v/>
      </c>
      <c r="Q318" s="184" t="str">
        <f t="shared" si="8"/>
        <v/>
      </c>
      <c r="R318" s="97" t="str">
        <f t="shared" si="9"/>
        <v/>
      </c>
    </row>
    <row r="319" spans="1:18" ht="15.75" x14ac:dyDescent="0.25">
      <c r="A319" s="159" t="str">
        <f>IF('2 - Unit Info'!A319&lt;&gt;"",'2 - Unit Info'!A319,"")</f>
        <v/>
      </c>
      <c r="B319" s="160" t="str">
        <f>IF('2 - Unit Info'!E319&lt;&gt;"",'2 - Unit Info'!E319,"")</f>
        <v/>
      </c>
      <c r="C319" s="160" t="str">
        <f>IF('2 - Unit Info'!K319&lt;&gt;"",'2 - Unit Info'!K319,"")</f>
        <v/>
      </c>
      <c r="D319" s="160" t="str">
        <f>IF('2 - Unit Info'!H319&lt;&gt;"",'2 - Unit Info'!H319,"")</f>
        <v/>
      </c>
      <c r="E319" s="161" t="str">
        <f>IF('2 - Unit Info'!J319&lt;&gt;"",'2 - Unit Info'!J319,"")</f>
        <v/>
      </c>
      <c r="F319" s="162" t="str">
        <f>IF('2 - Unit Info'!L319 &lt;&gt;"", '2 - Unit Info'!L319, "")</f>
        <v/>
      </c>
      <c r="G319" s="163" t="str">
        <f>IF('2 - Unit Info'!S319 &lt;&gt;"", '2 - Unit Info'!S319, "")</f>
        <v/>
      </c>
      <c r="H319" s="164" t="str">
        <f>IF(LEN(F319)=0,"",IF(F319&lt;DATE(2024,3,1),IF(G319="Paid by tenant to landlord/third party (RUBS)", '5 - Utilities Total'!$D$20*'6 - Per Unit Calculation'!D319,"N/A based on utility billing method"),"N/A move-in date after 3/1/2024"))</f>
        <v/>
      </c>
      <c r="I319" s="164" t="str">
        <f>IF(LEN(F319)=0,"",IF(F319&lt;DATE(2024,3,1),IF(G319="Paid by tenant to landlord/third party (RUBS)", INDEX('Calculation Chart - SCC'!$B$3:$B$23, MATCH(E319,'Calculation Chart - SCC'!$A$3:$A$23, 0)),"N/A based on utility billing method"),"N/A move-in date after 3/1/2024"))</f>
        <v/>
      </c>
      <c r="J319" s="165" t="str">
        <f>IF('2 - Unit Info'!T319 &lt;&gt;"", '2 - Unit Info'!T319, "")</f>
        <v/>
      </c>
      <c r="K319" s="164" t="str">
        <f>IF(LEN(F319)=0,"",IF(F319&lt;DATE(2024,3,1),IF(J319="Paid by tenant to landlord/third party (RUBS)", '5 - Utilities Total'!$D$25*'6 - Per Unit Calculation'!D319,"N/A based on utility billing method"),"N/A move-in date after 3/1/2024"))</f>
        <v/>
      </c>
      <c r="L319" s="164" t="str">
        <f>IF(LEN(F319)=0,"",IF(F319&lt;DATE(2024,3,1),IF(J319="Paid by tenant to landlord/third party (RUBS)",INDEX('Calculation Chart - SCC'!$E$3:$E$23, MATCH(E319,'Calculation Chart - SCC'!$D$3:$D$23, 0)),"N/A based on utility billing method"),"N/A move-in date after 3/1/2024"))</f>
        <v/>
      </c>
      <c r="M319" s="165" t="str">
        <f>IF('2 - Unit Info'!U319 &lt;&gt;"", '2 - Unit Info'!U319, "")</f>
        <v/>
      </c>
      <c r="N319" s="164" t="str">
        <f>IF(LEN(F319)=0,"",IF(F319&lt;DATE(2024,3,1),IF(M319="Paid by tenant to landlord/third party (RUBS)", '5 - Utilities Total'!$D$30*'6 - Per Unit Calculation'!D319,"N/A based on utility billing method"),"N/A move-in date after 3/1/2024"))</f>
        <v/>
      </c>
      <c r="O319" s="182" t="str">
        <f>IF(LEN(F319)=0,"",IF(F319&lt;DATE(2024,3,1),IF(M319="Paid by tenant to landlord/third party (RUBS)",INDEX('Calculation Chart - SCC'!$H$3:$H$23, MATCH(E319,'Calculation Chart - SCC'!$G$3:$G$23, 0)),"N/A based on utility billing method"),"N/A move-in date after 3/1/2024"))</f>
        <v/>
      </c>
      <c r="Q319" s="184" t="str">
        <f t="shared" si="8"/>
        <v/>
      </c>
      <c r="R319" s="97" t="str">
        <f t="shared" si="9"/>
        <v/>
      </c>
    </row>
    <row r="320" spans="1:18" ht="15.75" x14ac:dyDescent="0.25">
      <c r="A320" s="159" t="str">
        <f>IF('2 - Unit Info'!A320&lt;&gt;"",'2 - Unit Info'!A320,"")</f>
        <v/>
      </c>
      <c r="B320" s="160" t="str">
        <f>IF('2 - Unit Info'!E320&lt;&gt;"",'2 - Unit Info'!E320,"")</f>
        <v/>
      </c>
      <c r="C320" s="160" t="str">
        <f>IF('2 - Unit Info'!K320&lt;&gt;"",'2 - Unit Info'!K320,"")</f>
        <v/>
      </c>
      <c r="D320" s="160" t="str">
        <f>IF('2 - Unit Info'!H320&lt;&gt;"",'2 - Unit Info'!H320,"")</f>
        <v/>
      </c>
      <c r="E320" s="161" t="str">
        <f>IF('2 - Unit Info'!J320&lt;&gt;"",'2 - Unit Info'!J320,"")</f>
        <v/>
      </c>
      <c r="F320" s="162" t="str">
        <f>IF('2 - Unit Info'!L320 &lt;&gt;"", '2 - Unit Info'!L320, "")</f>
        <v/>
      </c>
      <c r="G320" s="163" t="str">
        <f>IF('2 - Unit Info'!S320 &lt;&gt;"", '2 - Unit Info'!S320, "")</f>
        <v/>
      </c>
      <c r="H320" s="164" t="str">
        <f>IF(LEN(F320)=0,"",IF(F320&lt;DATE(2024,3,1),IF(G320="Paid by tenant to landlord/third party (RUBS)", '5 - Utilities Total'!$D$20*'6 - Per Unit Calculation'!D320,"N/A based on utility billing method"),"N/A move-in date after 3/1/2024"))</f>
        <v/>
      </c>
      <c r="I320" s="164" t="str">
        <f>IF(LEN(F320)=0,"",IF(F320&lt;DATE(2024,3,1),IF(G320="Paid by tenant to landlord/third party (RUBS)", INDEX('Calculation Chart - SCC'!$B$3:$B$23, MATCH(E320,'Calculation Chart - SCC'!$A$3:$A$23, 0)),"N/A based on utility billing method"),"N/A move-in date after 3/1/2024"))</f>
        <v/>
      </c>
      <c r="J320" s="165" t="str">
        <f>IF('2 - Unit Info'!T320 &lt;&gt;"", '2 - Unit Info'!T320, "")</f>
        <v/>
      </c>
      <c r="K320" s="164" t="str">
        <f>IF(LEN(F320)=0,"",IF(F320&lt;DATE(2024,3,1),IF(J320="Paid by tenant to landlord/third party (RUBS)", '5 - Utilities Total'!$D$25*'6 - Per Unit Calculation'!D320,"N/A based on utility billing method"),"N/A move-in date after 3/1/2024"))</f>
        <v/>
      </c>
      <c r="L320" s="164" t="str">
        <f>IF(LEN(F320)=0,"",IF(F320&lt;DATE(2024,3,1),IF(J320="Paid by tenant to landlord/third party (RUBS)",INDEX('Calculation Chart - SCC'!$E$3:$E$23, MATCH(E320,'Calculation Chart - SCC'!$D$3:$D$23, 0)),"N/A based on utility billing method"),"N/A move-in date after 3/1/2024"))</f>
        <v/>
      </c>
      <c r="M320" s="165" t="str">
        <f>IF('2 - Unit Info'!U320 &lt;&gt;"", '2 - Unit Info'!U320, "")</f>
        <v/>
      </c>
      <c r="N320" s="164" t="str">
        <f>IF(LEN(F320)=0,"",IF(F320&lt;DATE(2024,3,1),IF(M320="Paid by tenant to landlord/third party (RUBS)", '5 - Utilities Total'!$D$30*'6 - Per Unit Calculation'!D320,"N/A based on utility billing method"),"N/A move-in date after 3/1/2024"))</f>
        <v/>
      </c>
      <c r="O320" s="182" t="str">
        <f>IF(LEN(F320)=0,"",IF(F320&lt;DATE(2024,3,1),IF(M320="Paid by tenant to landlord/third party (RUBS)",INDEX('Calculation Chart - SCC'!$H$3:$H$23, MATCH(E320,'Calculation Chart - SCC'!$G$3:$G$23, 0)),"N/A based on utility billing method"),"N/A move-in date after 3/1/2024"))</f>
        <v/>
      </c>
      <c r="Q320" s="184" t="str">
        <f t="shared" si="8"/>
        <v/>
      </c>
      <c r="R320" s="97" t="str">
        <f t="shared" si="9"/>
        <v/>
      </c>
    </row>
    <row r="321" spans="1:18" ht="15.75" x14ac:dyDescent="0.25">
      <c r="A321" s="159" t="str">
        <f>IF('2 - Unit Info'!A321&lt;&gt;"",'2 - Unit Info'!A321,"")</f>
        <v/>
      </c>
      <c r="B321" s="160" t="str">
        <f>IF('2 - Unit Info'!E321&lt;&gt;"",'2 - Unit Info'!E321,"")</f>
        <v/>
      </c>
      <c r="C321" s="160" t="str">
        <f>IF('2 - Unit Info'!K321&lt;&gt;"",'2 - Unit Info'!K321,"")</f>
        <v/>
      </c>
      <c r="D321" s="160" t="str">
        <f>IF('2 - Unit Info'!H321&lt;&gt;"",'2 - Unit Info'!H321,"")</f>
        <v/>
      </c>
      <c r="E321" s="161" t="str">
        <f>IF('2 - Unit Info'!J321&lt;&gt;"",'2 - Unit Info'!J321,"")</f>
        <v/>
      </c>
      <c r="F321" s="162" t="str">
        <f>IF('2 - Unit Info'!L321 &lt;&gt;"", '2 - Unit Info'!L321, "")</f>
        <v/>
      </c>
      <c r="G321" s="163" t="str">
        <f>IF('2 - Unit Info'!S321 &lt;&gt;"", '2 - Unit Info'!S321, "")</f>
        <v/>
      </c>
      <c r="H321" s="164" t="str">
        <f>IF(LEN(F321)=0,"",IF(F321&lt;DATE(2024,3,1),IF(G321="Paid by tenant to landlord/third party (RUBS)", '5 - Utilities Total'!$D$20*'6 - Per Unit Calculation'!D321,"N/A based on utility billing method"),"N/A move-in date after 3/1/2024"))</f>
        <v/>
      </c>
      <c r="I321" s="164" t="str">
        <f>IF(LEN(F321)=0,"",IF(F321&lt;DATE(2024,3,1),IF(G321="Paid by tenant to landlord/third party (RUBS)", INDEX('Calculation Chart - SCC'!$B$3:$B$23, MATCH(E321,'Calculation Chart - SCC'!$A$3:$A$23, 0)),"N/A based on utility billing method"),"N/A move-in date after 3/1/2024"))</f>
        <v/>
      </c>
      <c r="J321" s="165" t="str">
        <f>IF('2 - Unit Info'!T321 &lt;&gt;"", '2 - Unit Info'!T321, "")</f>
        <v/>
      </c>
      <c r="K321" s="164" t="str">
        <f>IF(LEN(F321)=0,"",IF(F321&lt;DATE(2024,3,1),IF(J321="Paid by tenant to landlord/third party (RUBS)", '5 - Utilities Total'!$D$25*'6 - Per Unit Calculation'!D321,"N/A based on utility billing method"),"N/A move-in date after 3/1/2024"))</f>
        <v/>
      </c>
      <c r="L321" s="164" t="str">
        <f>IF(LEN(F321)=0,"",IF(F321&lt;DATE(2024,3,1),IF(J321="Paid by tenant to landlord/third party (RUBS)",INDEX('Calculation Chart - SCC'!$E$3:$E$23, MATCH(E321,'Calculation Chart - SCC'!$D$3:$D$23, 0)),"N/A based on utility billing method"),"N/A move-in date after 3/1/2024"))</f>
        <v/>
      </c>
      <c r="M321" s="165" t="str">
        <f>IF('2 - Unit Info'!U321 &lt;&gt;"", '2 - Unit Info'!U321, "")</f>
        <v/>
      </c>
      <c r="N321" s="164" t="str">
        <f>IF(LEN(F321)=0,"",IF(F321&lt;DATE(2024,3,1),IF(M321="Paid by tenant to landlord/third party (RUBS)", '5 - Utilities Total'!$D$30*'6 - Per Unit Calculation'!D321,"N/A based on utility billing method"),"N/A move-in date after 3/1/2024"))</f>
        <v/>
      </c>
      <c r="O321" s="182" t="str">
        <f>IF(LEN(F321)=0,"",IF(F321&lt;DATE(2024,3,1),IF(M321="Paid by tenant to landlord/third party (RUBS)",INDEX('Calculation Chart - SCC'!$H$3:$H$23, MATCH(E321,'Calculation Chart - SCC'!$G$3:$G$23, 0)),"N/A based on utility billing method"),"N/A move-in date after 3/1/2024"))</f>
        <v/>
      </c>
      <c r="Q321" s="184" t="str">
        <f t="shared" si="8"/>
        <v/>
      </c>
      <c r="R321" s="97" t="str">
        <f t="shared" si="9"/>
        <v/>
      </c>
    </row>
    <row r="322" spans="1:18" ht="15.75" x14ac:dyDescent="0.25">
      <c r="A322" s="159" t="str">
        <f>IF('2 - Unit Info'!A322&lt;&gt;"",'2 - Unit Info'!A322,"")</f>
        <v/>
      </c>
      <c r="B322" s="160" t="str">
        <f>IF('2 - Unit Info'!E322&lt;&gt;"",'2 - Unit Info'!E322,"")</f>
        <v/>
      </c>
      <c r="C322" s="160" t="str">
        <f>IF('2 - Unit Info'!K322&lt;&gt;"",'2 - Unit Info'!K322,"")</f>
        <v/>
      </c>
      <c r="D322" s="160" t="str">
        <f>IF('2 - Unit Info'!H322&lt;&gt;"",'2 - Unit Info'!H322,"")</f>
        <v/>
      </c>
      <c r="E322" s="161" t="str">
        <f>IF('2 - Unit Info'!J322&lt;&gt;"",'2 - Unit Info'!J322,"")</f>
        <v/>
      </c>
      <c r="F322" s="162" t="str">
        <f>IF('2 - Unit Info'!L322 &lt;&gt;"", '2 - Unit Info'!L322, "")</f>
        <v/>
      </c>
      <c r="G322" s="163" t="str">
        <f>IF('2 - Unit Info'!S322 &lt;&gt;"", '2 - Unit Info'!S322, "")</f>
        <v/>
      </c>
      <c r="H322" s="164" t="str">
        <f>IF(LEN(F322)=0,"",IF(F322&lt;DATE(2024,3,1),IF(G322="Paid by tenant to landlord/third party (RUBS)", '5 - Utilities Total'!$D$20*'6 - Per Unit Calculation'!D322,"N/A based on utility billing method"),"N/A move-in date after 3/1/2024"))</f>
        <v/>
      </c>
      <c r="I322" s="164" t="str">
        <f>IF(LEN(F322)=0,"",IF(F322&lt;DATE(2024,3,1),IF(G322="Paid by tenant to landlord/third party (RUBS)", INDEX('Calculation Chart - SCC'!$B$3:$B$23, MATCH(E322,'Calculation Chart - SCC'!$A$3:$A$23, 0)),"N/A based on utility billing method"),"N/A move-in date after 3/1/2024"))</f>
        <v/>
      </c>
      <c r="J322" s="165" t="str">
        <f>IF('2 - Unit Info'!T322 &lt;&gt;"", '2 - Unit Info'!T322, "")</f>
        <v/>
      </c>
      <c r="K322" s="164" t="str">
        <f>IF(LEN(F322)=0,"",IF(F322&lt;DATE(2024,3,1),IF(J322="Paid by tenant to landlord/third party (RUBS)", '5 - Utilities Total'!$D$25*'6 - Per Unit Calculation'!D322,"N/A based on utility billing method"),"N/A move-in date after 3/1/2024"))</f>
        <v/>
      </c>
      <c r="L322" s="164" t="str">
        <f>IF(LEN(F322)=0,"",IF(F322&lt;DATE(2024,3,1),IF(J322="Paid by tenant to landlord/third party (RUBS)",INDEX('Calculation Chart - SCC'!$E$3:$E$23, MATCH(E322,'Calculation Chart - SCC'!$D$3:$D$23, 0)),"N/A based on utility billing method"),"N/A move-in date after 3/1/2024"))</f>
        <v/>
      </c>
      <c r="M322" s="165" t="str">
        <f>IF('2 - Unit Info'!U322 &lt;&gt;"", '2 - Unit Info'!U322, "")</f>
        <v/>
      </c>
      <c r="N322" s="164" t="str">
        <f>IF(LEN(F322)=0,"",IF(F322&lt;DATE(2024,3,1),IF(M322="Paid by tenant to landlord/third party (RUBS)", '5 - Utilities Total'!$D$30*'6 - Per Unit Calculation'!D322,"N/A based on utility billing method"),"N/A move-in date after 3/1/2024"))</f>
        <v/>
      </c>
      <c r="O322" s="182" t="str">
        <f>IF(LEN(F322)=0,"",IF(F322&lt;DATE(2024,3,1),IF(M322="Paid by tenant to landlord/third party (RUBS)",INDEX('Calculation Chart - SCC'!$H$3:$H$23, MATCH(E322,'Calculation Chart - SCC'!$G$3:$G$23, 0)),"N/A based on utility billing method"),"N/A move-in date after 3/1/2024"))</f>
        <v/>
      </c>
      <c r="Q322" s="184" t="str">
        <f t="shared" si="8"/>
        <v/>
      </c>
      <c r="R322" s="97" t="str">
        <f t="shared" si="9"/>
        <v/>
      </c>
    </row>
    <row r="323" spans="1:18" ht="15.75" x14ac:dyDescent="0.25">
      <c r="A323" s="159" t="str">
        <f>IF('2 - Unit Info'!A323&lt;&gt;"",'2 - Unit Info'!A323,"")</f>
        <v/>
      </c>
      <c r="B323" s="160" t="str">
        <f>IF('2 - Unit Info'!E323&lt;&gt;"",'2 - Unit Info'!E323,"")</f>
        <v/>
      </c>
      <c r="C323" s="160" t="str">
        <f>IF('2 - Unit Info'!K323&lt;&gt;"",'2 - Unit Info'!K323,"")</f>
        <v/>
      </c>
      <c r="D323" s="160" t="str">
        <f>IF('2 - Unit Info'!H323&lt;&gt;"",'2 - Unit Info'!H323,"")</f>
        <v/>
      </c>
      <c r="E323" s="161" t="str">
        <f>IF('2 - Unit Info'!J323&lt;&gt;"",'2 - Unit Info'!J323,"")</f>
        <v/>
      </c>
      <c r="F323" s="162" t="str">
        <f>IF('2 - Unit Info'!L323 &lt;&gt;"", '2 - Unit Info'!L323, "")</f>
        <v/>
      </c>
      <c r="G323" s="163" t="str">
        <f>IF('2 - Unit Info'!S323 &lt;&gt;"", '2 - Unit Info'!S323, "")</f>
        <v/>
      </c>
      <c r="H323" s="164" t="str">
        <f>IF(LEN(F323)=0,"",IF(F323&lt;DATE(2024,3,1),IF(G323="Paid by tenant to landlord/third party (RUBS)", '5 - Utilities Total'!$D$20*'6 - Per Unit Calculation'!D323,"N/A based on utility billing method"),"N/A move-in date after 3/1/2024"))</f>
        <v/>
      </c>
      <c r="I323" s="164" t="str">
        <f>IF(LEN(F323)=0,"",IF(F323&lt;DATE(2024,3,1),IF(G323="Paid by tenant to landlord/third party (RUBS)", INDEX('Calculation Chart - SCC'!$B$3:$B$23, MATCH(E323,'Calculation Chart - SCC'!$A$3:$A$23, 0)),"N/A based on utility billing method"),"N/A move-in date after 3/1/2024"))</f>
        <v/>
      </c>
      <c r="J323" s="165" t="str">
        <f>IF('2 - Unit Info'!T323 &lt;&gt;"", '2 - Unit Info'!T323, "")</f>
        <v/>
      </c>
      <c r="K323" s="164" t="str">
        <f>IF(LEN(F323)=0,"",IF(F323&lt;DATE(2024,3,1),IF(J323="Paid by tenant to landlord/third party (RUBS)", '5 - Utilities Total'!$D$25*'6 - Per Unit Calculation'!D323,"N/A based on utility billing method"),"N/A move-in date after 3/1/2024"))</f>
        <v/>
      </c>
      <c r="L323" s="164" t="str">
        <f>IF(LEN(F323)=0,"",IF(F323&lt;DATE(2024,3,1),IF(J323="Paid by tenant to landlord/third party (RUBS)",INDEX('Calculation Chart - SCC'!$E$3:$E$23, MATCH(E323,'Calculation Chart - SCC'!$D$3:$D$23, 0)),"N/A based on utility billing method"),"N/A move-in date after 3/1/2024"))</f>
        <v/>
      </c>
      <c r="M323" s="165" t="str">
        <f>IF('2 - Unit Info'!U323 &lt;&gt;"", '2 - Unit Info'!U323, "")</f>
        <v/>
      </c>
      <c r="N323" s="164" t="str">
        <f>IF(LEN(F323)=0,"",IF(F323&lt;DATE(2024,3,1),IF(M323="Paid by tenant to landlord/third party (RUBS)", '5 - Utilities Total'!$D$30*'6 - Per Unit Calculation'!D323,"N/A based on utility billing method"),"N/A move-in date after 3/1/2024"))</f>
        <v/>
      </c>
      <c r="O323" s="182" t="str">
        <f>IF(LEN(F323)=0,"",IF(F323&lt;DATE(2024,3,1),IF(M323="Paid by tenant to landlord/third party (RUBS)",INDEX('Calculation Chart - SCC'!$H$3:$H$23, MATCH(E323,'Calculation Chart - SCC'!$G$3:$G$23, 0)),"N/A based on utility billing method"),"N/A move-in date after 3/1/2024"))</f>
        <v/>
      </c>
      <c r="Q323" s="184" t="str">
        <f t="shared" si="8"/>
        <v/>
      </c>
      <c r="R323" s="97" t="str">
        <f t="shared" si="9"/>
        <v/>
      </c>
    </row>
    <row r="324" spans="1:18" ht="15.75" x14ac:dyDescent="0.25">
      <c r="A324" s="159" t="str">
        <f>IF('2 - Unit Info'!A324&lt;&gt;"",'2 - Unit Info'!A324,"")</f>
        <v/>
      </c>
      <c r="B324" s="160" t="str">
        <f>IF('2 - Unit Info'!E324&lt;&gt;"",'2 - Unit Info'!E324,"")</f>
        <v/>
      </c>
      <c r="C324" s="160" t="str">
        <f>IF('2 - Unit Info'!K324&lt;&gt;"",'2 - Unit Info'!K324,"")</f>
        <v/>
      </c>
      <c r="D324" s="160" t="str">
        <f>IF('2 - Unit Info'!H324&lt;&gt;"",'2 - Unit Info'!H324,"")</f>
        <v/>
      </c>
      <c r="E324" s="161" t="str">
        <f>IF('2 - Unit Info'!J324&lt;&gt;"",'2 - Unit Info'!J324,"")</f>
        <v/>
      </c>
      <c r="F324" s="162" t="str">
        <f>IF('2 - Unit Info'!L324 &lt;&gt;"", '2 - Unit Info'!L324, "")</f>
        <v/>
      </c>
      <c r="G324" s="163" t="str">
        <f>IF('2 - Unit Info'!S324 &lt;&gt;"", '2 - Unit Info'!S324, "")</f>
        <v/>
      </c>
      <c r="H324" s="164" t="str">
        <f>IF(LEN(F324)=0,"",IF(F324&lt;DATE(2024,3,1),IF(G324="Paid by tenant to landlord/third party (RUBS)", '5 - Utilities Total'!$D$20*'6 - Per Unit Calculation'!D324,"N/A based on utility billing method"),"N/A move-in date after 3/1/2024"))</f>
        <v/>
      </c>
      <c r="I324" s="164" t="str">
        <f>IF(LEN(F324)=0,"",IF(F324&lt;DATE(2024,3,1),IF(G324="Paid by tenant to landlord/third party (RUBS)", INDEX('Calculation Chart - SCC'!$B$3:$B$23, MATCH(E324,'Calculation Chart - SCC'!$A$3:$A$23, 0)),"N/A based on utility billing method"),"N/A move-in date after 3/1/2024"))</f>
        <v/>
      </c>
      <c r="J324" s="165" t="str">
        <f>IF('2 - Unit Info'!T324 &lt;&gt;"", '2 - Unit Info'!T324, "")</f>
        <v/>
      </c>
      <c r="K324" s="164" t="str">
        <f>IF(LEN(F324)=0,"",IF(F324&lt;DATE(2024,3,1),IF(J324="Paid by tenant to landlord/third party (RUBS)", '5 - Utilities Total'!$D$25*'6 - Per Unit Calculation'!D324,"N/A based on utility billing method"),"N/A move-in date after 3/1/2024"))</f>
        <v/>
      </c>
      <c r="L324" s="164" t="str">
        <f>IF(LEN(F324)=0,"",IF(F324&lt;DATE(2024,3,1),IF(J324="Paid by tenant to landlord/third party (RUBS)",INDEX('Calculation Chart - SCC'!$E$3:$E$23, MATCH(E324,'Calculation Chart - SCC'!$D$3:$D$23, 0)),"N/A based on utility billing method"),"N/A move-in date after 3/1/2024"))</f>
        <v/>
      </c>
      <c r="M324" s="165" t="str">
        <f>IF('2 - Unit Info'!U324 &lt;&gt;"", '2 - Unit Info'!U324, "")</f>
        <v/>
      </c>
      <c r="N324" s="164" t="str">
        <f>IF(LEN(F324)=0,"",IF(F324&lt;DATE(2024,3,1),IF(M324="Paid by tenant to landlord/third party (RUBS)", '5 - Utilities Total'!$D$30*'6 - Per Unit Calculation'!D324,"N/A based on utility billing method"),"N/A move-in date after 3/1/2024"))</f>
        <v/>
      </c>
      <c r="O324" s="182" t="str">
        <f>IF(LEN(F324)=0,"",IF(F324&lt;DATE(2024,3,1),IF(M324="Paid by tenant to landlord/third party (RUBS)",INDEX('Calculation Chart - SCC'!$H$3:$H$23, MATCH(E324,'Calculation Chart - SCC'!$G$3:$G$23, 0)),"N/A based on utility billing method"),"N/A move-in date after 3/1/2024"))</f>
        <v/>
      </c>
      <c r="Q324" s="184" t="str">
        <f t="shared" si="8"/>
        <v/>
      </c>
      <c r="R324" s="97" t="str">
        <f t="shared" si="9"/>
        <v/>
      </c>
    </row>
    <row r="325" spans="1:18" ht="15.75" x14ac:dyDescent="0.25">
      <c r="A325" s="159" t="str">
        <f>IF('2 - Unit Info'!A325&lt;&gt;"",'2 - Unit Info'!A325,"")</f>
        <v/>
      </c>
      <c r="B325" s="160" t="str">
        <f>IF('2 - Unit Info'!E325&lt;&gt;"",'2 - Unit Info'!E325,"")</f>
        <v/>
      </c>
      <c r="C325" s="160" t="str">
        <f>IF('2 - Unit Info'!K325&lt;&gt;"",'2 - Unit Info'!K325,"")</f>
        <v/>
      </c>
      <c r="D325" s="160" t="str">
        <f>IF('2 - Unit Info'!H325&lt;&gt;"",'2 - Unit Info'!H325,"")</f>
        <v/>
      </c>
      <c r="E325" s="161" t="str">
        <f>IF('2 - Unit Info'!J325&lt;&gt;"",'2 - Unit Info'!J325,"")</f>
        <v/>
      </c>
      <c r="F325" s="162" t="str">
        <f>IF('2 - Unit Info'!L325 &lt;&gt;"", '2 - Unit Info'!L325, "")</f>
        <v/>
      </c>
      <c r="G325" s="163" t="str">
        <f>IF('2 - Unit Info'!S325 &lt;&gt;"", '2 - Unit Info'!S325, "")</f>
        <v/>
      </c>
      <c r="H325" s="164" t="str">
        <f>IF(LEN(F325)=0,"",IF(F325&lt;DATE(2024,3,1),IF(G325="Paid by tenant to landlord/third party (RUBS)", '5 - Utilities Total'!$D$20*'6 - Per Unit Calculation'!D325,"N/A based on utility billing method"),"N/A move-in date after 3/1/2024"))</f>
        <v/>
      </c>
      <c r="I325" s="164" t="str">
        <f>IF(LEN(F325)=0,"",IF(F325&lt;DATE(2024,3,1),IF(G325="Paid by tenant to landlord/third party (RUBS)", INDEX('Calculation Chart - SCC'!$B$3:$B$23, MATCH(E325,'Calculation Chart - SCC'!$A$3:$A$23, 0)),"N/A based on utility billing method"),"N/A move-in date after 3/1/2024"))</f>
        <v/>
      </c>
      <c r="J325" s="165" t="str">
        <f>IF('2 - Unit Info'!T325 &lt;&gt;"", '2 - Unit Info'!T325, "")</f>
        <v/>
      </c>
      <c r="K325" s="164" t="str">
        <f>IF(LEN(F325)=0,"",IF(F325&lt;DATE(2024,3,1),IF(J325="Paid by tenant to landlord/third party (RUBS)", '5 - Utilities Total'!$D$25*'6 - Per Unit Calculation'!D325,"N/A based on utility billing method"),"N/A move-in date after 3/1/2024"))</f>
        <v/>
      </c>
      <c r="L325" s="164" t="str">
        <f>IF(LEN(F325)=0,"",IF(F325&lt;DATE(2024,3,1),IF(J325="Paid by tenant to landlord/third party (RUBS)",INDEX('Calculation Chart - SCC'!$E$3:$E$23, MATCH(E325,'Calculation Chart - SCC'!$D$3:$D$23, 0)),"N/A based on utility billing method"),"N/A move-in date after 3/1/2024"))</f>
        <v/>
      </c>
      <c r="M325" s="165" t="str">
        <f>IF('2 - Unit Info'!U325 &lt;&gt;"", '2 - Unit Info'!U325, "")</f>
        <v/>
      </c>
      <c r="N325" s="164" t="str">
        <f>IF(LEN(F325)=0,"",IF(F325&lt;DATE(2024,3,1),IF(M325="Paid by tenant to landlord/third party (RUBS)", '5 - Utilities Total'!$D$30*'6 - Per Unit Calculation'!D325,"N/A based on utility billing method"),"N/A move-in date after 3/1/2024"))</f>
        <v/>
      </c>
      <c r="O325" s="182" t="str">
        <f>IF(LEN(F325)=0,"",IF(F325&lt;DATE(2024,3,1),IF(M325="Paid by tenant to landlord/third party (RUBS)",INDEX('Calculation Chart - SCC'!$H$3:$H$23, MATCH(E325,'Calculation Chart - SCC'!$G$3:$G$23, 0)),"N/A based on utility billing method"),"N/A move-in date after 3/1/2024"))</f>
        <v/>
      </c>
      <c r="Q325" s="184" t="str">
        <f t="shared" si="8"/>
        <v/>
      </c>
      <c r="R325" s="97" t="str">
        <f t="shared" si="9"/>
        <v/>
      </c>
    </row>
    <row r="326" spans="1:18" ht="15.75" x14ac:dyDescent="0.25">
      <c r="A326" s="159" t="str">
        <f>IF('2 - Unit Info'!A326&lt;&gt;"",'2 - Unit Info'!A326,"")</f>
        <v/>
      </c>
      <c r="B326" s="160" t="str">
        <f>IF('2 - Unit Info'!E326&lt;&gt;"",'2 - Unit Info'!E326,"")</f>
        <v/>
      </c>
      <c r="C326" s="160" t="str">
        <f>IF('2 - Unit Info'!K326&lt;&gt;"",'2 - Unit Info'!K326,"")</f>
        <v/>
      </c>
      <c r="D326" s="160" t="str">
        <f>IF('2 - Unit Info'!H326&lt;&gt;"",'2 - Unit Info'!H326,"")</f>
        <v/>
      </c>
      <c r="E326" s="161" t="str">
        <f>IF('2 - Unit Info'!J326&lt;&gt;"",'2 - Unit Info'!J326,"")</f>
        <v/>
      </c>
      <c r="F326" s="162" t="str">
        <f>IF('2 - Unit Info'!L326 &lt;&gt;"", '2 - Unit Info'!L326, "")</f>
        <v/>
      </c>
      <c r="G326" s="163" t="str">
        <f>IF('2 - Unit Info'!S326 &lt;&gt;"", '2 - Unit Info'!S326, "")</f>
        <v/>
      </c>
      <c r="H326" s="164" t="str">
        <f>IF(LEN(F326)=0,"",IF(F326&lt;DATE(2024,3,1),IF(G326="Paid by tenant to landlord/third party (RUBS)", '5 - Utilities Total'!$D$20*'6 - Per Unit Calculation'!D326,"N/A based on utility billing method"),"N/A move-in date after 3/1/2024"))</f>
        <v/>
      </c>
      <c r="I326" s="164" t="str">
        <f>IF(LEN(F326)=0,"",IF(F326&lt;DATE(2024,3,1),IF(G326="Paid by tenant to landlord/third party (RUBS)", INDEX('Calculation Chart - SCC'!$B$3:$B$23, MATCH(E326,'Calculation Chart - SCC'!$A$3:$A$23, 0)),"N/A based on utility billing method"),"N/A move-in date after 3/1/2024"))</f>
        <v/>
      </c>
      <c r="J326" s="165" t="str">
        <f>IF('2 - Unit Info'!T326 &lt;&gt;"", '2 - Unit Info'!T326, "")</f>
        <v/>
      </c>
      <c r="K326" s="164" t="str">
        <f>IF(LEN(F326)=0,"",IF(F326&lt;DATE(2024,3,1),IF(J326="Paid by tenant to landlord/third party (RUBS)", '5 - Utilities Total'!$D$25*'6 - Per Unit Calculation'!D326,"N/A based on utility billing method"),"N/A move-in date after 3/1/2024"))</f>
        <v/>
      </c>
      <c r="L326" s="164" t="str">
        <f>IF(LEN(F326)=0,"",IF(F326&lt;DATE(2024,3,1),IF(J326="Paid by tenant to landlord/third party (RUBS)",INDEX('Calculation Chart - SCC'!$E$3:$E$23, MATCH(E326,'Calculation Chart - SCC'!$D$3:$D$23, 0)),"N/A based on utility billing method"),"N/A move-in date after 3/1/2024"))</f>
        <v/>
      </c>
      <c r="M326" s="165" t="str">
        <f>IF('2 - Unit Info'!U326 &lt;&gt;"", '2 - Unit Info'!U326, "")</f>
        <v/>
      </c>
      <c r="N326" s="164" t="str">
        <f>IF(LEN(F326)=0,"",IF(F326&lt;DATE(2024,3,1),IF(M326="Paid by tenant to landlord/third party (RUBS)", '5 - Utilities Total'!$D$30*'6 - Per Unit Calculation'!D326,"N/A based on utility billing method"),"N/A move-in date after 3/1/2024"))</f>
        <v/>
      </c>
      <c r="O326" s="182" t="str">
        <f>IF(LEN(F326)=0,"",IF(F326&lt;DATE(2024,3,1),IF(M326="Paid by tenant to landlord/third party (RUBS)",INDEX('Calculation Chart - SCC'!$H$3:$H$23, MATCH(E326,'Calculation Chart - SCC'!$G$3:$G$23, 0)),"N/A based on utility billing method"),"N/A move-in date after 3/1/2024"))</f>
        <v/>
      </c>
      <c r="Q326" s="184" t="str">
        <f t="shared" si="8"/>
        <v/>
      </c>
      <c r="R326" s="97" t="str">
        <f t="shared" si="9"/>
        <v/>
      </c>
    </row>
    <row r="327" spans="1:18" ht="15.75" x14ac:dyDescent="0.25">
      <c r="A327" s="159" t="str">
        <f>IF('2 - Unit Info'!A327&lt;&gt;"",'2 - Unit Info'!A327,"")</f>
        <v/>
      </c>
      <c r="B327" s="160" t="str">
        <f>IF('2 - Unit Info'!E327&lt;&gt;"",'2 - Unit Info'!E327,"")</f>
        <v/>
      </c>
      <c r="C327" s="160" t="str">
        <f>IF('2 - Unit Info'!K327&lt;&gt;"",'2 - Unit Info'!K327,"")</f>
        <v/>
      </c>
      <c r="D327" s="160" t="str">
        <f>IF('2 - Unit Info'!H327&lt;&gt;"",'2 - Unit Info'!H327,"")</f>
        <v/>
      </c>
      <c r="E327" s="161" t="str">
        <f>IF('2 - Unit Info'!J327&lt;&gt;"",'2 - Unit Info'!J327,"")</f>
        <v/>
      </c>
      <c r="F327" s="162" t="str">
        <f>IF('2 - Unit Info'!L327 &lt;&gt;"", '2 - Unit Info'!L327, "")</f>
        <v/>
      </c>
      <c r="G327" s="163" t="str">
        <f>IF('2 - Unit Info'!S327 &lt;&gt;"", '2 - Unit Info'!S327, "")</f>
        <v/>
      </c>
      <c r="H327" s="164" t="str">
        <f>IF(LEN(F327)=0,"",IF(F327&lt;DATE(2024,3,1),IF(G327="Paid by tenant to landlord/third party (RUBS)", '5 - Utilities Total'!$D$20*'6 - Per Unit Calculation'!D327,"N/A based on utility billing method"),"N/A move-in date after 3/1/2024"))</f>
        <v/>
      </c>
      <c r="I327" s="164" t="str">
        <f>IF(LEN(F327)=0,"",IF(F327&lt;DATE(2024,3,1),IF(G327="Paid by tenant to landlord/third party (RUBS)", INDEX('Calculation Chart - SCC'!$B$3:$B$23, MATCH(E327,'Calculation Chart - SCC'!$A$3:$A$23, 0)),"N/A based on utility billing method"),"N/A move-in date after 3/1/2024"))</f>
        <v/>
      </c>
      <c r="J327" s="165" t="str">
        <f>IF('2 - Unit Info'!T327 &lt;&gt;"", '2 - Unit Info'!T327, "")</f>
        <v/>
      </c>
      <c r="K327" s="164" t="str">
        <f>IF(LEN(F327)=0,"",IF(F327&lt;DATE(2024,3,1),IF(J327="Paid by tenant to landlord/third party (RUBS)", '5 - Utilities Total'!$D$25*'6 - Per Unit Calculation'!D327,"N/A based on utility billing method"),"N/A move-in date after 3/1/2024"))</f>
        <v/>
      </c>
      <c r="L327" s="164" t="str">
        <f>IF(LEN(F327)=0,"",IF(F327&lt;DATE(2024,3,1),IF(J327="Paid by tenant to landlord/third party (RUBS)",INDEX('Calculation Chart - SCC'!$E$3:$E$23, MATCH(E327,'Calculation Chart - SCC'!$D$3:$D$23, 0)),"N/A based on utility billing method"),"N/A move-in date after 3/1/2024"))</f>
        <v/>
      </c>
      <c r="M327" s="165" t="str">
        <f>IF('2 - Unit Info'!U327 &lt;&gt;"", '2 - Unit Info'!U327, "")</f>
        <v/>
      </c>
      <c r="N327" s="164" t="str">
        <f>IF(LEN(F327)=0,"",IF(F327&lt;DATE(2024,3,1),IF(M327="Paid by tenant to landlord/third party (RUBS)", '5 - Utilities Total'!$D$30*'6 - Per Unit Calculation'!D327,"N/A based on utility billing method"),"N/A move-in date after 3/1/2024"))</f>
        <v/>
      </c>
      <c r="O327" s="182" t="str">
        <f>IF(LEN(F327)=0,"",IF(F327&lt;DATE(2024,3,1),IF(M327="Paid by tenant to landlord/third party (RUBS)",INDEX('Calculation Chart - SCC'!$H$3:$H$23, MATCH(E327,'Calculation Chart - SCC'!$G$3:$G$23, 0)),"N/A based on utility billing method"),"N/A move-in date after 3/1/2024"))</f>
        <v/>
      </c>
      <c r="Q327" s="184" t="str">
        <f t="shared" si="8"/>
        <v/>
      </c>
      <c r="R327" s="97" t="str">
        <f t="shared" si="9"/>
        <v/>
      </c>
    </row>
    <row r="328" spans="1:18" ht="15.75" x14ac:dyDescent="0.25">
      <c r="A328" s="159" t="str">
        <f>IF('2 - Unit Info'!A328&lt;&gt;"",'2 - Unit Info'!A328,"")</f>
        <v/>
      </c>
      <c r="B328" s="160" t="str">
        <f>IF('2 - Unit Info'!E328&lt;&gt;"",'2 - Unit Info'!E328,"")</f>
        <v/>
      </c>
      <c r="C328" s="160" t="str">
        <f>IF('2 - Unit Info'!K328&lt;&gt;"",'2 - Unit Info'!K328,"")</f>
        <v/>
      </c>
      <c r="D328" s="160" t="str">
        <f>IF('2 - Unit Info'!H328&lt;&gt;"",'2 - Unit Info'!H328,"")</f>
        <v/>
      </c>
      <c r="E328" s="161" t="str">
        <f>IF('2 - Unit Info'!J328&lt;&gt;"",'2 - Unit Info'!J328,"")</f>
        <v/>
      </c>
      <c r="F328" s="162" t="str">
        <f>IF('2 - Unit Info'!L328 &lt;&gt;"", '2 - Unit Info'!L328, "")</f>
        <v/>
      </c>
      <c r="G328" s="163" t="str">
        <f>IF('2 - Unit Info'!S328 &lt;&gt;"", '2 - Unit Info'!S328, "")</f>
        <v/>
      </c>
      <c r="H328" s="164" t="str">
        <f>IF(LEN(F328)=0,"",IF(F328&lt;DATE(2024,3,1),IF(G328="Paid by tenant to landlord/third party (RUBS)", '5 - Utilities Total'!$D$20*'6 - Per Unit Calculation'!D328,"N/A based on utility billing method"),"N/A move-in date after 3/1/2024"))</f>
        <v/>
      </c>
      <c r="I328" s="164" t="str">
        <f>IF(LEN(F328)=0,"",IF(F328&lt;DATE(2024,3,1),IF(G328="Paid by tenant to landlord/third party (RUBS)", INDEX('Calculation Chart - SCC'!$B$3:$B$23, MATCH(E328,'Calculation Chart - SCC'!$A$3:$A$23, 0)),"N/A based on utility billing method"),"N/A move-in date after 3/1/2024"))</f>
        <v/>
      </c>
      <c r="J328" s="165" t="str">
        <f>IF('2 - Unit Info'!T328 &lt;&gt;"", '2 - Unit Info'!T328, "")</f>
        <v/>
      </c>
      <c r="K328" s="164" t="str">
        <f>IF(LEN(F328)=0,"",IF(F328&lt;DATE(2024,3,1),IF(J328="Paid by tenant to landlord/third party (RUBS)", '5 - Utilities Total'!$D$25*'6 - Per Unit Calculation'!D328,"N/A based on utility billing method"),"N/A move-in date after 3/1/2024"))</f>
        <v/>
      </c>
      <c r="L328" s="164" t="str">
        <f>IF(LEN(F328)=0,"",IF(F328&lt;DATE(2024,3,1),IF(J328="Paid by tenant to landlord/third party (RUBS)",INDEX('Calculation Chart - SCC'!$E$3:$E$23, MATCH(E328,'Calculation Chart - SCC'!$D$3:$D$23, 0)),"N/A based on utility billing method"),"N/A move-in date after 3/1/2024"))</f>
        <v/>
      </c>
      <c r="M328" s="165" t="str">
        <f>IF('2 - Unit Info'!U328 &lt;&gt;"", '2 - Unit Info'!U328, "")</f>
        <v/>
      </c>
      <c r="N328" s="164" t="str">
        <f>IF(LEN(F328)=0,"",IF(F328&lt;DATE(2024,3,1),IF(M328="Paid by tenant to landlord/third party (RUBS)", '5 - Utilities Total'!$D$30*'6 - Per Unit Calculation'!D328,"N/A based on utility billing method"),"N/A move-in date after 3/1/2024"))</f>
        <v/>
      </c>
      <c r="O328" s="182" t="str">
        <f>IF(LEN(F328)=0,"",IF(F328&lt;DATE(2024,3,1),IF(M328="Paid by tenant to landlord/third party (RUBS)",INDEX('Calculation Chart - SCC'!$H$3:$H$23, MATCH(E328,'Calculation Chart - SCC'!$G$3:$G$23, 0)),"N/A based on utility billing method"),"N/A move-in date after 3/1/2024"))</f>
        <v/>
      </c>
      <c r="Q328" s="184" t="str">
        <f t="shared" si="8"/>
        <v/>
      </c>
      <c r="R328" s="97" t="str">
        <f t="shared" si="9"/>
        <v/>
      </c>
    </row>
    <row r="329" spans="1:18" ht="15.75" x14ac:dyDescent="0.25">
      <c r="A329" s="159" t="str">
        <f>IF('2 - Unit Info'!A329&lt;&gt;"",'2 - Unit Info'!A329,"")</f>
        <v/>
      </c>
      <c r="B329" s="160" t="str">
        <f>IF('2 - Unit Info'!E329&lt;&gt;"",'2 - Unit Info'!E329,"")</f>
        <v/>
      </c>
      <c r="C329" s="160" t="str">
        <f>IF('2 - Unit Info'!K329&lt;&gt;"",'2 - Unit Info'!K329,"")</f>
        <v/>
      </c>
      <c r="D329" s="160" t="str">
        <f>IF('2 - Unit Info'!H329&lt;&gt;"",'2 - Unit Info'!H329,"")</f>
        <v/>
      </c>
      <c r="E329" s="161" t="str">
        <f>IF('2 - Unit Info'!J329&lt;&gt;"",'2 - Unit Info'!J329,"")</f>
        <v/>
      </c>
      <c r="F329" s="162" t="str">
        <f>IF('2 - Unit Info'!L329 &lt;&gt;"", '2 - Unit Info'!L329, "")</f>
        <v/>
      </c>
      <c r="G329" s="163" t="str">
        <f>IF('2 - Unit Info'!S329 &lt;&gt;"", '2 - Unit Info'!S329, "")</f>
        <v/>
      </c>
      <c r="H329" s="164" t="str">
        <f>IF(LEN(F329)=0,"",IF(F329&lt;DATE(2024,3,1),IF(G329="Paid by tenant to landlord/third party (RUBS)", '5 - Utilities Total'!$D$20*'6 - Per Unit Calculation'!D329,"N/A based on utility billing method"),"N/A move-in date after 3/1/2024"))</f>
        <v/>
      </c>
      <c r="I329" s="164" t="str">
        <f>IF(LEN(F329)=0,"",IF(F329&lt;DATE(2024,3,1),IF(G329="Paid by tenant to landlord/third party (RUBS)", INDEX('Calculation Chart - SCC'!$B$3:$B$23, MATCH(E329,'Calculation Chart - SCC'!$A$3:$A$23, 0)),"N/A based on utility billing method"),"N/A move-in date after 3/1/2024"))</f>
        <v/>
      </c>
      <c r="J329" s="165" t="str">
        <f>IF('2 - Unit Info'!T329 &lt;&gt;"", '2 - Unit Info'!T329, "")</f>
        <v/>
      </c>
      <c r="K329" s="164" t="str">
        <f>IF(LEN(F329)=0,"",IF(F329&lt;DATE(2024,3,1),IF(J329="Paid by tenant to landlord/third party (RUBS)", '5 - Utilities Total'!$D$25*'6 - Per Unit Calculation'!D329,"N/A based on utility billing method"),"N/A move-in date after 3/1/2024"))</f>
        <v/>
      </c>
      <c r="L329" s="164" t="str">
        <f>IF(LEN(F329)=0,"",IF(F329&lt;DATE(2024,3,1),IF(J329="Paid by tenant to landlord/third party (RUBS)",INDEX('Calculation Chart - SCC'!$E$3:$E$23, MATCH(E329,'Calculation Chart - SCC'!$D$3:$D$23, 0)),"N/A based on utility billing method"),"N/A move-in date after 3/1/2024"))</f>
        <v/>
      </c>
      <c r="M329" s="165" t="str">
        <f>IF('2 - Unit Info'!U329 &lt;&gt;"", '2 - Unit Info'!U329, "")</f>
        <v/>
      </c>
      <c r="N329" s="164" t="str">
        <f>IF(LEN(F329)=0,"",IF(F329&lt;DATE(2024,3,1),IF(M329="Paid by tenant to landlord/third party (RUBS)", '5 - Utilities Total'!$D$30*'6 - Per Unit Calculation'!D329,"N/A based on utility billing method"),"N/A move-in date after 3/1/2024"))</f>
        <v/>
      </c>
      <c r="O329" s="182" t="str">
        <f>IF(LEN(F329)=0,"",IF(F329&lt;DATE(2024,3,1),IF(M329="Paid by tenant to landlord/third party (RUBS)",INDEX('Calculation Chart - SCC'!$H$3:$H$23, MATCH(E329,'Calculation Chart - SCC'!$G$3:$G$23, 0)),"N/A based on utility billing method"),"N/A move-in date after 3/1/2024"))</f>
        <v/>
      </c>
      <c r="Q329" s="184" t="str">
        <f t="shared" si="8"/>
        <v/>
      </c>
      <c r="R329" s="97" t="str">
        <f t="shared" si="9"/>
        <v/>
      </c>
    </row>
    <row r="330" spans="1:18" ht="15.75" x14ac:dyDescent="0.25">
      <c r="A330" s="159" t="str">
        <f>IF('2 - Unit Info'!A330&lt;&gt;"",'2 - Unit Info'!A330,"")</f>
        <v/>
      </c>
      <c r="B330" s="160" t="str">
        <f>IF('2 - Unit Info'!E330&lt;&gt;"",'2 - Unit Info'!E330,"")</f>
        <v/>
      </c>
      <c r="C330" s="160" t="str">
        <f>IF('2 - Unit Info'!K330&lt;&gt;"",'2 - Unit Info'!K330,"")</f>
        <v/>
      </c>
      <c r="D330" s="160" t="str">
        <f>IF('2 - Unit Info'!H330&lt;&gt;"",'2 - Unit Info'!H330,"")</f>
        <v/>
      </c>
      <c r="E330" s="161" t="str">
        <f>IF('2 - Unit Info'!J330&lt;&gt;"",'2 - Unit Info'!J330,"")</f>
        <v/>
      </c>
      <c r="F330" s="162" t="str">
        <f>IF('2 - Unit Info'!L330 &lt;&gt;"", '2 - Unit Info'!L330, "")</f>
        <v/>
      </c>
      <c r="G330" s="163" t="str">
        <f>IF('2 - Unit Info'!S330 &lt;&gt;"", '2 - Unit Info'!S330, "")</f>
        <v/>
      </c>
      <c r="H330" s="164" t="str">
        <f>IF(LEN(F330)=0,"",IF(F330&lt;DATE(2024,3,1),IF(G330="Paid by tenant to landlord/third party (RUBS)", '5 - Utilities Total'!$D$20*'6 - Per Unit Calculation'!D330,"N/A based on utility billing method"),"N/A move-in date after 3/1/2024"))</f>
        <v/>
      </c>
      <c r="I330" s="164" t="str">
        <f>IF(LEN(F330)=0,"",IF(F330&lt;DATE(2024,3,1),IF(G330="Paid by tenant to landlord/third party (RUBS)", INDEX('Calculation Chart - SCC'!$B$3:$B$23, MATCH(E330,'Calculation Chart - SCC'!$A$3:$A$23, 0)),"N/A based on utility billing method"),"N/A move-in date after 3/1/2024"))</f>
        <v/>
      </c>
      <c r="J330" s="165" t="str">
        <f>IF('2 - Unit Info'!T330 &lt;&gt;"", '2 - Unit Info'!T330, "")</f>
        <v/>
      </c>
      <c r="K330" s="164" t="str">
        <f>IF(LEN(F330)=0,"",IF(F330&lt;DATE(2024,3,1),IF(J330="Paid by tenant to landlord/third party (RUBS)", '5 - Utilities Total'!$D$25*'6 - Per Unit Calculation'!D330,"N/A based on utility billing method"),"N/A move-in date after 3/1/2024"))</f>
        <v/>
      </c>
      <c r="L330" s="164" t="str">
        <f>IF(LEN(F330)=0,"",IF(F330&lt;DATE(2024,3,1),IF(J330="Paid by tenant to landlord/third party (RUBS)",INDEX('Calculation Chart - SCC'!$E$3:$E$23, MATCH(E330,'Calculation Chart - SCC'!$D$3:$D$23, 0)),"N/A based on utility billing method"),"N/A move-in date after 3/1/2024"))</f>
        <v/>
      </c>
      <c r="M330" s="165" t="str">
        <f>IF('2 - Unit Info'!U330 &lt;&gt;"", '2 - Unit Info'!U330, "")</f>
        <v/>
      </c>
      <c r="N330" s="164" t="str">
        <f>IF(LEN(F330)=0,"",IF(F330&lt;DATE(2024,3,1),IF(M330="Paid by tenant to landlord/third party (RUBS)", '5 - Utilities Total'!$D$30*'6 - Per Unit Calculation'!D330,"N/A based on utility billing method"),"N/A move-in date after 3/1/2024"))</f>
        <v/>
      </c>
      <c r="O330" s="182" t="str">
        <f>IF(LEN(F330)=0,"",IF(F330&lt;DATE(2024,3,1),IF(M330="Paid by tenant to landlord/third party (RUBS)",INDEX('Calculation Chart - SCC'!$H$3:$H$23, MATCH(E330,'Calculation Chart - SCC'!$G$3:$G$23, 0)),"N/A based on utility billing method"),"N/A move-in date after 3/1/2024"))</f>
        <v/>
      </c>
      <c r="Q330" s="184" t="str">
        <f t="shared" ref="Q330:Q393" si="10">IF(LEN(F330)=0,"",IF(F330&lt;DATE(2024,3,1),IF(SUM(H330,K330,N330)=0,"N/A based on utility billing method",SUM(H330,K330,N330)),"N/A move-in date after 3/1/2024"))</f>
        <v/>
      </c>
      <c r="R330" s="97" t="str">
        <f t="shared" ref="R330:R393" si="11">IF(LEN(F330)=0,"",IF(F330&lt;DATE(2024,3,1), IF(SUM(I330,L330,O330)=0, "N/A based on utility billing method", SUM(I330,L330,O330)), "N/A move-in date after 3/1/2024"))</f>
        <v/>
      </c>
    </row>
    <row r="331" spans="1:18" ht="15.75" x14ac:dyDescent="0.25">
      <c r="A331" s="159" t="str">
        <f>IF('2 - Unit Info'!A331&lt;&gt;"",'2 - Unit Info'!A331,"")</f>
        <v/>
      </c>
      <c r="B331" s="160" t="str">
        <f>IF('2 - Unit Info'!E331&lt;&gt;"",'2 - Unit Info'!E331,"")</f>
        <v/>
      </c>
      <c r="C331" s="160" t="str">
        <f>IF('2 - Unit Info'!K331&lt;&gt;"",'2 - Unit Info'!K331,"")</f>
        <v/>
      </c>
      <c r="D331" s="160" t="str">
        <f>IF('2 - Unit Info'!H331&lt;&gt;"",'2 - Unit Info'!H331,"")</f>
        <v/>
      </c>
      <c r="E331" s="161" t="str">
        <f>IF('2 - Unit Info'!J331&lt;&gt;"",'2 - Unit Info'!J331,"")</f>
        <v/>
      </c>
      <c r="F331" s="162" t="str">
        <f>IF('2 - Unit Info'!L331 &lt;&gt;"", '2 - Unit Info'!L331, "")</f>
        <v/>
      </c>
      <c r="G331" s="163" t="str">
        <f>IF('2 - Unit Info'!S331 &lt;&gt;"", '2 - Unit Info'!S331, "")</f>
        <v/>
      </c>
      <c r="H331" s="164" t="str">
        <f>IF(LEN(F331)=0,"",IF(F331&lt;DATE(2024,3,1),IF(G331="Paid by tenant to landlord/third party (RUBS)", '5 - Utilities Total'!$D$20*'6 - Per Unit Calculation'!D331,"N/A based on utility billing method"),"N/A move-in date after 3/1/2024"))</f>
        <v/>
      </c>
      <c r="I331" s="164" t="str">
        <f>IF(LEN(F331)=0,"",IF(F331&lt;DATE(2024,3,1),IF(G331="Paid by tenant to landlord/third party (RUBS)", INDEX('Calculation Chart - SCC'!$B$3:$B$23, MATCH(E331,'Calculation Chart - SCC'!$A$3:$A$23, 0)),"N/A based on utility billing method"),"N/A move-in date after 3/1/2024"))</f>
        <v/>
      </c>
      <c r="J331" s="165" t="str">
        <f>IF('2 - Unit Info'!T331 &lt;&gt;"", '2 - Unit Info'!T331, "")</f>
        <v/>
      </c>
      <c r="K331" s="164" t="str">
        <f>IF(LEN(F331)=0,"",IF(F331&lt;DATE(2024,3,1),IF(J331="Paid by tenant to landlord/third party (RUBS)", '5 - Utilities Total'!$D$25*'6 - Per Unit Calculation'!D331,"N/A based on utility billing method"),"N/A move-in date after 3/1/2024"))</f>
        <v/>
      </c>
      <c r="L331" s="164" t="str">
        <f>IF(LEN(F331)=0,"",IF(F331&lt;DATE(2024,3,1),IF(J331="Paid by tenant to landlord/third party (RUBS)",INDEX('Calculation Chart - SCC'!$E$3:$E$23, MATCH(E331,'Calculation Chart - SCC'!$D$3:$D$23, 0)),"N/A based on utility billing method"),"N/A move-in date after 3/1/2024"))</f>
        <v/>
      </c>
      <c r="M331" s="165" t="str">
        <f>IF('2 - Unit Info'!U331 &lt;&gt;"", '2 - Unit Info'!U331, "")</f>
        <v/>
      </c>
      <c r="N331" s="164" t="str">
        <f>IF(LEN(F331)=0,"",IF(F331&lt;DATE(2024,3,1),IF(M331="Paid by tenant to landlord/third party (RUBS)", '5 - Utilities Total'!$D$30*'6 - Per Unit Calculation'!D331,"N/A based on utility billing method"),"N/A move-in date after 3/1/2024"))</f>
        <v/>
      </c>
      <c r="O331" s="182" t="str">
        <f>IF(LEN(F331)=0,"",IF(F331&lt;DATE(2024,3,1),IF(M331="Paid by tenant to landlord/third party (RUBS)",INDEX('Calculation Chart - SCC'!$H$3:$H$23, MATCH(E331,'Calculation Chart - SCC'!$G$3:$G$23, 0)),"N/A based on utility billing method"),"N/A move-in date after 3/1/2024"))</f>
        <v/>
      </c>
      <c r="Q331" s="184" t="str">
        <f t="shared" si="10"/>
        <v/>
      </c>
      <c r="R331" s="97" t="str">
        <f t="shared" si="11"/>
        <v/>
      </c>
    </row>
    <row r="332" spans="1:18" ht="15.75" x14ac:dyDescent="0.25">
      <c r="A332" s="159" t="str">
        <f>IF('2 - Unit Info'!A332&lt;&gt;"",'2 - Unit Info'!A332,"")</f>
        <v/>
      </c>
      <c r="B332" s="160" t="str">
        <f>IF('2 - Unit Info'!E332&lt;&gt;"",'2 - Unit Info'!E332,"")</f>
        <v/>
      </c>
      <c r="C332" s="160" t="str">
        <f>IF('2 - Unit Info'!K332&lt;&gt;"",'2 - Unit Info'!K332,"")</f>
        <v/>
      </c>
      <c r="D332" s="160" t="str">
        <f>IF('2 - Unit Info'!H332&lt;&gt;"",'2 - Unit Info'!H332,"")</f>
        <v/>
      </c>
      <c r="E332" s="161" t="str">
        <f>IF('2 - Unit Info'!J332&lt;&gt;"",'2 - Unit Info'!J332,"")</f>
        <v/>
      </c>
      <c r="F332" s="162" t="str">
        <f>IF('2 - Unit Info'!L332 &lt;&gt;"", '2 - Unit Info'!L332, "")</f>
        <v/>
      </c>
      <c r="G332" s="163" t="str">
        <f>IF('2 - Unit Info'!S332 &lt;&gt;"", '2 - Unit Info'!S332, "")</f>
        <v/>
      </c>
      <c r="H332" s="164" t="str">
        <f>IF(LEN(F332)=0,"",IF(F332&lt;DATE(2024,3,1),IF(G332="Paid by tenant to landlord/third party (RUBS)", '5 - Utilities Total'!$D$20*'6 - Per Unit Calculation'!D332,"N/A based on utility billing method"),"N/A move-in date after 3/1/2024"))</f>
        <v/>
      </c>
      <c r="I332" s="164" t="str">
        <f>IF(LEN(F332)=0,"",IF(F332&lt;DATE(2024,3,1),IF(G332="Paid by tenant to landlord/third party (RUBS)", INDEX('Calculation Chart - SCC'!$B$3:$B$23, MATCH(E332,'Calculation Chart - SCC'!$A$3:$A$23, 0)),"N/A based on utility billing method"),"N/A move-in date after 3/1/2024"))</f>
        <v/>
      </c>
      <c r="J332" s="165" t="str">
        <f>IF('2 - Unit Info'!T332 &lt;&gt;"", '2 - Unit Info'!T332, "")</f>
        <v/>
      </c>
      <c r="K332" s="164" t="str">
        <f>IF(LEN(F332)=0,"",IF(F332&lt;DATE(2024,3,1),IF(J332="Paid by tenant to landlord/third party (RUBS)", '5 - Utilities Total'!$D$25*'6 - Per Unit Calculation'!D332,"N/A based on utility billing method"),"N/A move-in date after 3/1/2024"))</f>
        <v/>
      </c>
      <c r="L332" s="164" t="str">
        <f>IF(LEN(F332)=0,"",IF(F332&lt;DATE(2024,3,1),IF(J332="Paid by tenant to landlord/third party (RUBS)",INDEX('Calculation Chart - SCC'!$E$3:$E$23, MATCH(E332,'Calculation Chart - SCC'!$D$3:$D$23, 0)),"N/A based on utility billing method"),"N/A move-in date after 3/1/2024"))</f>
        <v/>
      </c>
      <c r="M332" s="165" t="str">
        <f>IF('2 - Unit Info'!U332 &lt;&gt;"", '2 - Unit Info'!U332, "")</f>
        <v/>
      </c>
      <c r="N332" s="164" t="str">
        <f>IF(LEN(F332)=0,"",IF(F332&lt;DATE(2024,3,1),IF(M332="Paid by tenant to landlord/third party (RUBS)", '5 - Utilities Total'!$D$30*'6 - Per Unit Calculation'!D332,"N/A based on utility billing method"),"N/A move-in date after 3/1/2024"))</f>
        <v/>
      </c>
      <c r="O332" s="182" t="str">
        <f>IF(LEN(F332)=0,"",IF(F332&lt;DATE(2024,3,1),IF(M332="Paid by tenant to landlord/third party (RUBS)",INDEX('Calculation Chart - SCC'!$H$3:$H$23, MATCH(E332,'Calculation Chart - SCC'!$G$3:$G$23, 0)),"N/A based on utility billing method"),"N/A move-in date after 3/1/2024"))</f>
        <v/>
      </c>
      <c r="Q332" s="184" t="str">
        <f t="shared" si="10"/>
        <v/>
      </c>
      <c r="R332" s="97" t="str">
        <f t="shared" si="11"/>
        <v/>
      </c>
    </row>
    <row r="333" spans="1:18" ht="15.75" x14ac:dyDescent="0.25">
      <c r="A333" s="159" t="str">
        <f>IF('2 - Unit Info'!A333&lt;&gt;"",'2 - Unit Info'!A333,"")</f>
        <v/>
      </c>
      <c r="B333" s="160" t="str">
        <f>IF('2 - Unit Info'!E333&lt;&gt;"",'2 - Unit Info'!E333,"")</f>
        <v/>
      </c>
      <c r="C333" s="160" t="str">
        <f>IF('2 - Unit Info'!K333&lt;&gt;"",'2 - Unit Info'!K333,"")</f>
        <v/>
      </c>
      <c r="D333" s="160" t="str">
        <f>IF('2 - Unit Info'!H333&lt;&gt;"",'2 - Unit Info'!H333,"")</f>
        <v/>
      </c>
      <c r="E333" s="161" t="str">
        <f>IF('2 - Unit Info'!J333&lt;&gt;"",'2 - Unit Info'!J333,"")</f>
        <v/>
      </c>
      <c r="F333" s="162" t="str">
        <f>IF('2 - Unit Info'!L333 &lt;&gt;"", '2 - Unit Info'!L333, "")</f>
        <v/>
      </c>
      <c r="G333" s="163" t="str">
        <f>IF('2 - Unit Info'!S333 &lt;&gt;"", '2 - Unit Info'!S333, "")</f>
        <v/>
      </c>
      <c r="H333" s="164" t="str">
        <f>IF(LEN(F333)=0,"",IF(F333&lt;DATE(2024,3,1),IF(G333="Paid by tenant to landlord/third party (RUBS)", '5 - Utilities Total'!$D$20*'6 - Per Unit Calculation'!D333,"N/A based on utility billing method"),"N/A move-in date after 3/1/2024"))</f>
        <v/>
      </c>
      <c r="I333" s="164" t="str">
        <f>IF(LEN(F333)=0,"",IF(F333&lt;DATE(2024,3,1),IF(G333="Paid by tenant to landlord/third party (RUBS)", INDEX('Calculation Chart - SCC'!$B$3:$B$23, MATCH(E333,'Calculation Chart - SCC'!$A$3:$A$23, 0)),"N/A based on utility billing method"),"N/A move-in date after 3/1/2024"))</f>
        <v/>
      </c>
      <c r="J333" s="165" t="str">
        <f>IF('2 - Unit Info'!T333 &lt;&gt;"", '2 - Unit Info'!T333, "")</f>
        <v/>
      </c>
      <c r="K333" s="164" t="str">
        <f>IF(LEN(F333)=0,"",IF(F333&lt;DATE(2024,3,1),IF(J333="Paid by tenant to landlord/third party (RUBS)", '5 - Utilities Total'!$D$25*'6 - Per Unit Calculation'!D333,"N/A based on utility billing method"),"N/A move-in date after 3/1/2024"))</f>
        <v/>
      </c>
      <c r="L333" s="164" t="str">
        <f>IF(LEN(F333)=0,"",IF(F333&lt;DATE(2024,3,1),IF(J333="Paid by tenant to landlord/third party (RUBS)",INDEX('Calculation Chart - SCC'!$E$3:$E$23, MATCH(E333,'Calculation Chart - SCC'!$D$3:$D$23, 0)),"N/A based on utility billing method"),"N/A move-in date after 3/1/2024"))</f>
        <v/>
      </c>
      <c r="M333" s="165" t="str">
        <f>IF('2 - Unit Info'!U333 &lt;&gt;"", '2 - Unit Info'!U333, "")</f>
        <v/>
      </c>
      <c r="N333" s="164" t="str">
        <f>IF(LEN(F333)=0,"",IF(F333&lt;DATE(2024,3,1),IF(M333="Paid by tenant to landlord/third party (RUBS)", '5 - Utilities Total'!$D$30*'6 - Per Unit Calculation'!D333,"N/A based on utility billing method"),"N/A move-in date after 3/1/2024"))</f>
        <v/>
      </c>
      <c r="O333" s="182" t="str">
        <f>IF(LEN(F333)=0,"",IF(F333&lt;DATE(2024,3,1),IF(M333="Paid by tenant to landlord/third party (RUBS)",INDEX('Calculation Chart - SCC'!$H$3:$H$23, MATCH(E333,'Calculation Chart - SCC'!$G$3:$G$23, 0)),"N/A based on utility billing method"),"N/A move-in date after 3/1/2024"))</f>
        <v/>
      </c>
      <c r="Q333" s="184" t="str">
        <f t="shared" si="10"/>
        <v/>
      </c>
      <c r="R333" s="97" t="str">
        <f t="shared" si="11"/>
        <v/>
      </c>
    </row>
    <row r="334" spans="1:18" ht="15.75" x14ac:dyDescent="0.25">
      <c r="A334" s="159" t="str">
        <f>IF('2 - Unit Info'!A334&lt;&gt;"",'2 - Unit Info'!A334,"")</f>
        <v/>
      </c>
      <c r="B334" s="160" t="str">
        <f>IF('2 - Unit Info'!E334&lt;&gt;"",'2 - Unit Info'!E334,"")</f>
        <v/>
      </c>
      <c r="C334" s="160" t="str">
        <f>IF('2 - Unit Info'!K334&lt;&gt;"",'2 - Unit Info'!K334,"")</f>
        <v/>
      </c>
      <c r="D334" s="160" t="str">
        <f>IF('2 - Unit Info'!H334&lt;&gt;"",'2 - Unit Info'!H334,"")</f>
        <v/>
      </c>
      <c r="E334" s="161" t="str">
        <f>IF('2 - Unit Info'!J334&lt;&gt;"",'2 - Unit Info'!J334,"")</f>
        <v/>
      </c>
      <c r="F334" s="162" t="str">
        <f>IF('2 - Unit Info'!L334 &lt;&gt;"", '2 - Unit Info'!L334, "")</f>
        <v/>
      </c>
      <c r="G334" s="163" t="str">
        <f>IF('2 - Unit Info'!S334 &lt;&gt;"", '2 - Unit Info'!S334, "")</f>
        <v/>
      </c>
      <c r="H334" s="164" t="str">
        <f>IF(LEN(F334)=0,"",IF(F334&lt;DATE(2024,3,1),IF(G334="Paid by tenant to landlord/third party (RUBS)", '5 - Utilities Total'!$D$20*'6 - Per Unit Calculation'!D334,"N/A based on utility billing method"),"N/A move-in date after 3/1/2024"))</f>
        <v/>
      </c>
      <c r="I334" s="164" t="str">
        <f>IF(LEN(F334)=0,"",IF(F334&lt;DATE(2024,3,1),IF(G334="Paid by tenant to landlord/third party (RUBS)", INDEX('Calculation Chart - SCC'!$B$3:$B$23, MATCH(E334,'Calculation Chart - SCC'!$A$3:$A$23, 0)),"N/A based on utility billing method"),"N/A move-in date after 3/1/2024"))</f>
        <v/>
      </c>
      <c r="J334" s="165" t="str">
        <f>IF('2 - Unit Info'!T334 &lt;&gt;"", '2 - Unit Info'!T334, "")</f>
        <v/>
      </c>
      <c r="K334" s="164" t="str">
        <f>IF(LEN(F334)=0,"",IF(F334&lt;DATE(2024,3,1),IF(J334="Paid by tenant to landlord/third party (RUBS)", '5 - Utilities Total'!$D$25*'6 - Per Unit Calculation'!D334,"N/A based on utility billing method"),"N/A move-in date after 3/1/2024"))</f>
        <v/>
      </c>
      <c r="L334" s="164" t="str">
        <f>IF(LEN(F334)=0,"",IF(F334&lt;DATE(2024,3,1),IF(J334="Paid by tenant to landlord/third party (RUBS)",INDEX('Calculation Chart - SCC'!$E$3:$E$23, MATCH(E334,'Calculation Chart - SCC'!$D$3:$D$23, 0)),"N/A based on utility billing method"),"N/A move-in date after 3/1/2024"))</f>
        <v/>
      </c>
      <c r="M334" s="165" t="str">
        <f>IF('2 - Unit Info'!U334 &lt;&gt;"", '2 - Unit Info'!U334, "")</f>
        <v/>
      </c>
      <c r="N334" s="164" t="str">
        <f>IF(LEN(F334)=0,"",IF(F334&lt;DATE(2024,3,1),IF(M334="Paid by tenant to landlord/third party (RUBS)", '5 - Utilities Total'!$D$30*'6 - Per Unit Calculation'!D334,"N/A based on utility billing method"),"N/A move-in date after 3/1/2024"))</f>
        <v/>
      </c>
      <c r="O334" s="182" t="str">
        <f>IF(LEN(F334)=0,"",IF(F334&lt;DATE(2024,3,1),IF(M334="Paid by tenant to landlord/third party (RUBS)",INDEX('Calculation Chart - SCC'!$H$3:$H$23, MATCH(E334,'Calculation Chart - SCC'!$G$3:$G$23, 0)),"N/A based on utility billing method"),"N/A move-in date after 3/1/2024"))</f>
        <v/>
      </c>
      <c r="Q334" s="184" t="str">
        <f t="shared" si="10"/>
        <v/>
      </c>
      <c r="R334" s="97" t="str">
        <f t="shared" si="11"/>
        <v/>
      </c>
    </row>
    <row r="335" spans="1:18" ht="15.75" x14ac:dyDescent="0.25">
      <c r="A335" s="159" t="str">
        <f>IF('2 - Unit Info'!A335&lt;&gt;"",'2 - Unit Info'!A335,"")</f>
        <v/>
      </c>
      <c r="B335" s="160" t="str">
        <f>IF('2 - Unit Info'!E335&lt;&gt;"",'2 - Unit Info'!E335,"")</f>
        <v/>
      </c>
      <c r="C335" s="160" t="str">
        <f>IF('2 - Unit Info'!K335&lt;&gt;"",'2 - Unit Info'!K335,"")</f>
        <v/>
      </c>
      <c r="D335" s="160" t="str">
        <f>IF('2 - Unit Info'!H335&lt;&gt;"",'2 - Unit Info'!H335,"")</f>
        <v/>
      </c>
      <c r="E335" s="161" t="str">
        <f>IF('2 - Unit Info'!J335&lt;&gt;"",'2 - Unit Info'!J335,"")</f>
        <v/>
      </c>
      <c r="F335" s="162" t="str">
        <f>IF('2 - Unit Info'!L335 &lt;&gt;"", '2 - Unit Info'!L335, "")</f>
        <v/>
      </c>
      <c r="G335" s="163" t="str">
        <f>IF('2 - Unit Info'!S335 &lt;&gt;"", '2 - Unit Info'!S335, "")</f>
        <v/>
      </c>
      <c r="H335" s="164" t="str">
        <f>IF(LEN(F335)=0,"",IF(F335&lt;DATE(2024,3,1),IF(G335="Paid by tenant to landlord/third party (RUBS)", '5 - Utilities Total'!$D$20*'6 - Per Unit Calculation'!D335,"N/A based on utility billing method"),"N/A move-in date after 3/1/2024"))</f>
        <v/>
      </c>
      <c r="I335" s="164" t="str">
        <f>IF(LEN(F335)=0,"",IF(F335&lt;DATE(2024,3,1),IF(G335="Paid by tenant to landlord/third party (RUBS)", INDEX('Calculation Chart - SCC'!$B$3:$B$23, MATCH(E335,'Calculation Chart - SCC'!$A$3:$A$23, 0)),"N/A based on utility billing method"),"N/A move-in date after 3/1/2024"))</f>
        <v/>
      </c>
      <c r="J335" s="165" t="str">
        <f>IF('2 - Unit Info'!T335 &lt;&gt;"", '2 - Unit Info'!T335, "")</f>
        <v/>
      </c>
      <c r="K335" s="164" t="str">
        <f>IF(LEN(F335)=0,"",IF(F335&lt;DATE(2024,3,1),IF(J335="Paid by tenant to landlord/third party (RUBS)", '5 - Utilities Total'!$D$25*'6 - Per Unit Calculation'!D335,"N/A based on utility billing method"),"N/A move-in date after 3/1/2024"))</f>
        <v/>
      </c>
      <c r="L335" s="164" t="str">
        <f>IF(LEN(F335)=0,"",IF(F335&lt;DATE(2024,3,1),IF(J335="Paid by tenant to landlord/third party (RUBS)",INDEX('Calculation Chart - SCC'!$E$3:$E$23, MATCH(E335,'Calculation Chart - SCC'!$D$3:$D$23, 0)),"N/A based on utility billing method"),"N/A move-in date after 3/1/2024"))</f>
        <v/>
      </c>
      <c r="M335" s="165" t="str">
        <f>IF('2 - Unit Info'!U335 &lt;&gt;"", '2 - Unit Info'!U335, "")</f>
        <v/>
      </c>
      <c r="N335" s="164" t="str">
        <f>IF(LEN(F335)=0,"",IF(F335&lt;DATE(2024,3,1),IF(M335="Paid by tenant to landlord/third party (RUBS)", '5 - Utilities Total'!$D$30*'6 - Per Unit Calculation'!D335,"N/A based on utility billing method"),"N/A move-in date after 3/1/2024"))</f>
        <v/>
      </c>
      <c r="O335" s="182" t="str">
        <f>IF(LEN(F335)=0,"",IF(F335&lt;DATE(2024,3,1),IF(M335="Paid by tenant to landlord/third party (RUBS)",INDEX('Calculation Chart - SCC'!$H$3:$H$23, MATCH(E335,'Calculation Chart - SCC'!$G$3:$G$23, 0)),"N/A based on utility billing method"),"N/A move-in date after 3/1/2024"))</f>
        <v/>
      </c>
      <c r="Q335" s="184" t="str">
        <f t="shared" si="10"/>
        <v/>
      </c>
      <c r="R335" s="97" t="str">
        <f t="shared" si="11"/>
        <v/>
      </c>
    </row>
    <row r="336" spans="1:18" ht="15.75" x14ac:dyDescent="0.25">
      <c r="A336" s="159" t="str">
        <f>IF('2 - Unit Info'!A336&lt;&gt;"",'2 - Unit Info'!A336,"")</f>
        <v/>
      </c>
      <c r="B336" s="160" t="str">
        <f>IF('2 - Unit Info'!E336&lt;&gt;"",'2 - Unit Info'!E336,"")</f>
        <v/>
      </c>
      <c r="C336" s="160" t="str">
        <f>IF('2 - Unit Info'!K336&lt;&gt;"",'2 - Unit Info'!K336,"")</f>
        <v/>
      </c>
      <c r="D336" s="160" t="str">
        <f>IF('2 - Unit Info'!H336&lt;&gt;"",'2 - Unit Info'!H336,"")</f>
        <v/>
      </c>
      <c r="E336" s="161" t="str">
        <f>IF('2 - Unit Info'!J336&lt;&gt;"",'2 - Unit Info'!J336,"")</f>
        <v/>
      </c>
      <c r="F336" s="162" t="str">
        <f>IF('2 - Unit Info'!L336 &lt;&gt;"", '2 - Unit Info'!L336, "")</f>
        <v/>
      </c>
      <c r="G336" s="163" t="str">
        <f>IF('2 - Unit Info'!S336 &lt;&gt;"", '2 - Unit Info'!S336, "")</f>
        <v/>
      </c>
      <c r="H336" s="164" t="str">
        <f>IF(LEN(F336)=0,"",IF(F336&lt;DATE(2024,3,1),IF(G336="Paid by tenant to landlord/third party (RUBS)", '5 - Utilities Total'!$D$20*'6 - Per Unit Calculation'!D336,"N/A based on utility billing method"),"N/A move-in date after 3/1/2024"))</f>
        <v/>
      </c>
      <c r="I336" s="164" t="str">
        <f>IF(LEN(F336)=0,"",IF(F336&lt;DATE(2024,3,1),IF(G336="Paid by tenant to landlord/third party (RUBS)", INDEX('Calculation Chart - SCC'!$B$3:$B$23, MATCH(E336,'Calculation Chart - SCC'!$A$3:$A$23, 0)),"N/A based on utility billing method"),"N/A move-in date after 3/1/2024"))</f>
        <v/>
      </c>
      <c r="J336" s="165" t="str">
        <f>IF('2 - Unit Info'!T336 &lt;&gt;"", '2 - Unit Info'!T336, "")</f>
        <v/>
      </c>
      <c r="K336" s="164" t="str">
        <f>IF(LEN(F336)=0,"",IF(F336&lt;DATE(2024,3,1),IF(J336="Paid by tenant to landlord/third party (RUBS)", '5 - Utilities Total'!$D$25*'6 - Per Unit Calculation'!D336,"N/A based on utility billing method"),"N/A move-in date after 3/1/2024"))</f>
        <v/>
      </c>
      <c r="L336" s="164" t="str">
        <f>IF(LEN(F336)=0,"",IF(F336&lt;DATE(2024,3,1),IF(J336="Paid by tenant to landlord/third party (RUBS)",INDEX('Calculation Chart - SCC'!$E$3:$E$23, MATCH(E336,'Calculation Chart - SCC'!$D$3:$D$23, 0)),"N/A based on utility billing method"),"N/A move-in date after 3/1/2024"))</f>
        <v/>
      </c>
      <c r="M336" s="165" t="str">
        <f>IF('2 - Unit Info'!U336 &lt;&gt;"", '2 - Unit Info'!U336, "")</f>
        <v/>
      </c>
      <c r="N336" s="164" t="str">
        <f>IF(LEN(F336)=0,"",IF(F336&lt;DATE(2024,3,1),IF(M336="Paid by tenant to landlord/third party (RUBS)", '5 - Utilities Total'!$D$30*'6 - Per Unit Calculation'!D336,"N/A based on utility billing method"),"N/A move-in date after 3/1/2024"))</f>
        <v/>
      </c>
      <c r="O336" s="182" t="str">
        <f>IF(LEN(F336)=0,"",IF(F336&lt;DATE(2024,3,1),IF(M336="Paid by tenant to landlord/third party (RUBS)",INDEX('Calculation Chart - SCC'!$H$3:$H$23, MATCH(E336,'Calculation Chart - SCC'!$G$3:$G$23, 0)),"N/A based on utility billing method"),"N/A move-in date after 3/1/2024"))</f>
        <v/>
      </c>
      <c r="Q336" s="184" t="str">
        <f t="shared" si="10"/>
        <v/>
      </c>
      <c r="R336" s="97" t="str">
        <f t="shared" si="11"/>
        <v/>
      </c>
    </row>
    <row r="337" spans="1:18" ht="15.75" x14ac:dyDescent="0.25">
      <c r="A337" s="159" t="str">
        <f>IF('2 - Unit Info'!A337&lt;&gt;"",'2 - Unit Info'!A337,"")</f>
        <v/>
      </c>
      <c r="B337" s="160" t="str">
        <f>IF('2 - Unit Info'!E337&lt;&gt;"",'2 - Unit Info'!E337,"")</f>
        <v/>
      </c>
      <c r="C337" s="160" t="str">
        <f>IF('2 - Unit Info'!K337&lt;&gt;"",'2 - Unit Info'!K337,"")</f>
        <v/>
      </c>
      <c r="D337" s="160" t="str">
        <f>IF('2 - Unit Info'!H337&lt;&gt;"",'2 - Unit Info'!H337,"")</f>
        <v/>
      </c>
      <c r="E337" s="161" t="str">
        <f>IF('2 - Unit Info'!J337&lt;&gt;"",'2 - Unit Info'!J337,"")</f>
        <v/>
      </c>
      <c r="F337" s="162" t="str">
        <f>IF('2 - Unit Info'!L337 &lt;&gt;"", '2 - Unit Info'!L337, "")</f>
        <v/>
      </c>
      <c r="G337" s="163" t="str">
        <f>IF('2 - Unit Info'!S337 &lt;&gt;"", '2 - Unit Info'!S337, "")</f>
        <v/>
      </c>
      <c r="H337" s="164" t="str">
        <f>IF(LEN(F337)=0,"",IF(F337&lt;DATE(2024,3,1),IF(G337="Paid by tenant to landlord/third party (RUBS)", '5 - Utilities Total'!$D$20*'6 - Per Unit Calculation'!D337,"N/A based on utility billing method"),"N/A move-in date after 3/1/2024"))</f>
        <v/>
      </c>
      <c r="I337" s="164" t="str">
        <f>IF(LEN(F337)=0,"",IF(F337&lt;DATE(2024,3,1),IF(G337="Paid by tenant to landlord/third party (RUBS)", INDEX('Calculation Chart - SCC'!$B$3:$B$23, MATCH(E337,'Calculation Chart - SCC'!$A$3:$A$23, 0)),"N/A based on utility billing method"),"N/A move-in date after 3/1/2024"))</f>
        <v/>
      </c>
      <c r="J337" s="165" t="str">
        <f>IF('2 - Unit Info'!T337 &lt;&gt;"", '2 - Unit Info'!T337, "")</f>
        <v/>
      </c>
      <c r="K337" s="164" t="str">
        <f>IF(LEN(F337)=0,"",IF(F337&lt;DATE(2024,3,1),IF(J337="Paid by tenant to landlord/third party (RUBS)", '5 - Utilities Total'!$D$25*'6 - Per Unit Calculation'!D337,"N/A based on utility billing method"),"N/A move-in date after 3/1/2024"))</f>
        <v/>
      </c>
      <c r="L337" s="164" t="str">
        <f>IF(LEN(F337)=0,"",IF(F337&lt;DATE(2024,3,1),IF(J337="Paid by tenant to landlord/third party (RUBS)",INDEX('Calculation Chart - SCC'!$E$3:$E$23, MATCH(E337,'Calculation Chart - SCC'!$D$3:$D$23, 0)),"N/A based on utility billing method"),"N/A move-in date after 3/1/2024"))</f>
        <v/>
      </c>
      <c r="M337" s="165" t="str">
        <f>IF('2 - Unit Info'!U337 &lt;&gt;"", '2 - Unit Info'!U337, "")</f>
        <v/>
      </c>
      <c r="N337" s="164" t="str">
        <f>IF(LEN(F337)=0,"",IF(F337&lt;DATE(2024,3,1),IF(M337="Paid by tenant to landlord/third party (RUBS)", '5 - Utilities Total'!$D$30*'6 - Per Unit Calculation'!D337,"N/A based on utility billing method"),"N/A move-in date after 3/1/2024"))</f>
        <v/>
      </c>
      <c r="O337" s="182" t="str">
        <f>IF(LEN(F337)=0,"",IF(F337&lt;DATE(2024,3,1),IF(M337="Paid by tenant to landlord/third party (RUBS)",INDEX('Calculation Chart - SCC'!$H$3:$H$23, MATCH(E337,'Calculation Chart - SCC'!$G$3:$G$23, 0)),"N/A based on utility billing method"),"N/A move-in date after 3/1/2024"))</f>
        <v/>
      </c>
      <c r="Q337" s="184" t="str">
        <f t="shared" si="10"/>
        <v/>
      </c>
      <c r="R337" s="97" t="str">
        <f t="shared" si="11"/>
        <v/>
      </c>
    </row>
    <row r="338" spans="1:18" ht="15.75" x14ac:dyDescent="0.25">
      <c r="A338" s="159" t="str">
        <f>IF('2 - Unit Info'!A338&lt;&gt;"",'2 - Unit Info'!A338,"")</f>
        <v/>
      </c>
      <c r="B338" s="160" t="str">
        <f>IF('2 - Unit Info'!E338&lt;&gt;"",'2 - Unit Info'!E338,"")</f>
        <v/>
      </c>
      <c r="C338" s="160" t="str">
        <f>IF('2 - Unit Info'!K338&lt;&gt;"",'2 - Unit Info'!K338,"")</f>
        <v/>
      </c>
      <c r="D338" s="160" t="str">
        <f>IF('2 - Unit Info'!H338&lt;&gt;"",'2 - Unit Info'!H338,"")</f>
        <v/>
      </c>
      <c r="E338" s="161" t="str">
        <f>IF('2 - Unit Info'!J338&lt;&gt;"",'2 - Unit Info'!J338,"")</f>
        <v/>
      </c>
      <c r="F338" s="162" t="str">
        <f>IF('2 - Unit Info'!L338 &lt;&gt;"", '2 - Unit Info'!L338, "")</f>
        <v/>
      </c>
      <c r="G338" s="163" t="str">
        <f>IF('2 - Unit Info'!S338 &lt;&gt;"", '2 - Unit Info'!S338, "")</f>
        <v/>
      </c>
      <c r="H338" s="164" t="str">
        <f>IF(LEN(F338)=0,"",IF(F338&lt;DATE(2024,3,1),IF(G338="Paid by tenant to landlord/third party (RUBS)", '5 - Utilities Total'!$D$20*'6 - Per Unit Calculation'!D338,"N/A based on utility billing method"),"N/A move-in date after 3/1/2024"))</f>
        <v/>
      </c>
      <c r="I338" s="164" t="str">
        <f>IF(LEN(F338)=0,"",IF(F338&lt;DATE(2024,3,1),IF(G338="Paid by tenant to landlord/third party (RUBS)", INDEX('Calculation Chart - SCC'!$B$3:$B$23, MATCH(E338,'Calculation Chart - SCC'!$A$3:$A$23, 0)),"N/A based on utility billing method"),"N/A move-in date after 3/1/2024"))</f>
        <v/>
      </c>
      <c r="J338" s="165" t="str">
        <f>IF('2 - Unit Info'!T338 &lt;&gt;"", '2 - Unit Info'!T338, "")</f>
        <v/>
      </c>
      <c r="K338" s="164" t="str">
        <f>IF(LEN(F338)=0,"",IF(F338&lt;DATE(2024,3,1),IF(J338="Paid by tenant to landlord/third party (RUBS)", '5 - Utilities Total'!$D$25*'6 - Per Unit Calculation'!D338,"N/A based on utility billing method"),"N/A move-in date after 3/1/2024"))</f>
        <v/>
      </c>
      <c r="L338" s="164" t="str">
        <f>IF(LEN(F338)=0,"",IF(F338&lt;DATE(2024,3,1),IF(J338="Paid by tenant to landlord/third party (RUBS)",INDEX('Calculation Chart - SCC'!$E$3:$E$23, MATCH(E338,'Calculation Chart - SCC'!$D$3:$D$23, 0)),"N/A based on utility billing method"),"N/A move-in date after 3/1/2024"))</f>
        <v/>
      </c>
      <c r="M338" s="165" t="str">
        <f>IF('2 - Unit Info'!U338 &lt;&gt;"", '2 - Unit Info'!U338, "")</f>
        <v/>
      </c>
      <c r="N338" s="164" t="str">
        <f>IF(LEN(F338)=0,"",IF(F338&lt;DATE(2024,3,1),IF(M338="Paid by tenant to landlord/third party (RUBS)", '5 - Utilities Total'!$D$30*'6 - Per Unit Calculation'!D338,"N/A based on utility billing method"),"N/A move-in date after 3/1/2024"))</f>
        <v/>
      </c>
      <c r="O338" s="182" t="str">
        <f>IF(LEN(F338)=0,"",IF(F338&lt;DATE(2024,3,1),IF(M338="Paid by tenant to landlord/third party (RUBS)",INDEX('Calculation Chart - SCC'!$H$3:$H$23, MATCH(E338,'Calculation Chart - SCC'!$G$3:$G$23, 0)),"N/A based on utility billing method"),"N/A move-in date after 3/1/2024"))</f>
        <v/>
      </c>
      <c r="Q338" s="184" t="str">
        <f t="shared" si="10"/>
        <v/>
      </c>
      <c r="R338" s="97" t="str">
        <f t="shared" si="11"/>
        <v/>
      </c>
    </row>
    <row r="339" spans="1:18" ht="15.75" x14ac:dyDescent="0.25">
      <c r="A339" s="159" t="str">
        <f>IF('2 - Unit Info'!A339&lt;&gt;"",'2 - Unit Info'!A339,"")</f>
        <v/>
      </c>
      <c r="B339" s="160" t="str">
        <f>IF('2 - Unit Info'!E339&lt;&gt;"",'2 - Unit Info'!E339,"")</f>
        <v/>
      </c>
      <c r="C339" s="160" t="str">
        <f>IF('2 - Unit Info'!K339&lt;&gt;"",'2 - Unit Info'!K339,"")</f>
        <v/>
      </c>
      <c r="D339" s="160" t="str">
        <f>IF('2 - Unit Info'!H339&lt;&gt;"",'2 - Unit Info'!H339,"")</f>
        <v/>
      </c>
      <c r="E339" s="161" t="str">
        <f>IF('2 - Unit Info'!J339&lt;&gt;"",'2 - Unit Info'!J339,"")</f>
        <v/>
      </c>
      <c r="F339" s="162" t="str">
        <f>IF('2 - Unit Info'!L339 &lt;&gt;"", '2 - Unit Info'!L339, "")</f>
        <v/>
      </c>
      <c r="G339" s="163" t="str">
        <f>IF('2 - Unit Info'!S339 &lt;&gt;"", '2 - Unit Info'!S339, "")</f>
        <v/>
      </c>
      <c r="H339" s="164" t="str">
        <f>IF(LEN(F339)=0,"",IF(F339&lt;DATE(2024,3,1),IF(G339="Paid by tenant to landlord/third party (RUBS)", '5 - Utilities Total'!$D$20*'6 - Per Unit Calculation'!D339,"N/A based on utility billing method"),"N/A move-in date after 3/1/2024"))</f>
        <v/>
      </c>
      <c r="I339" s="164" t="str">
        <f>IF(LEN(F339)=0,"",IF(F339&lt;DATE(2024,3,1),IF(G339="Paid by tenant to landlord/third party (RUBS)", INDEX('Calculation Chart - SCC'!$B$3:$B$23, MATCH(E339,'Calculation Chart - SCC'!$A$3:$A$23, 0)),"N/A based on utility billing method"),"N/A move-in date after 3/1/2024"))</f>
        <v/>
      </c>
      <c r="J339" s="165" t="str">
        <f>IF('2 - Unit Info'!T339 &lt;&gt;"", '2 - Unit Info'!T339, "")</f>
        <v/>
      </c>
      <c r="K339" s="164" t="str">
        <f>IF(LEN(F339)=0,"",IF(F339&lt;DATE(2024,3,1),IF(J339="Paid by tenant to landlord/third party (RUBS)", '5 - Utilities Total'!$D$25*'6 - Per Unit Calculation'!D339,"N/A based on utility billing method"),"N/A move-in date after 3/1/2024"))</f>
        <v/>
      </c>
      <c r="L339" s="164" t="str">
        <f>IF(LEN(F339)=0,"",IF(F339&lt;DATE(2024,3,1),IF(J339="Paid by tenant to landlord/third party (RUBS)",INDEX('Calculation Chart - SCC'!$E$3:$E$23, MATCH(E339,'Calculation Chart - SCC'!$D$3:$D$23, 0)),"N/A based on utility billing method"),"N/A move-in date after 3/1/2024"))</f>
        <v/>
      </c>
      <c r="M339" s="165" t="str">
        <f>IF('2 - Unit Info'!U339 &lt;&gt;"", '2 - Unit Info'!U339, "")</f>
        <v/>
      </c>
      <c r="N339" s="164" t="str">
        <f>IF(LEN(F339)=0,"",IF(F339&lt;DATE(2024,3,1),IF(M339="Paid by tenant to landlord/third party (RUBS)", '5 - Utilities Total'!$D$30*'6 - Per Unit Calculation'!D339,"N/A based on utility billing method"),"N/A move-in date after 3/1/2024"))</f>
        <v/>
      </c>
      <c r="O339" s="182" t="str">
        <f>IF(LEN(F339)=0,"",IF(F339&lt;DATE(2024,3,1),IF(M339="Paid by tenant to landlord/third party (RUBS)",INDEX('Calculation Chart - SCC'!$H$3:$H$23, MATCH(E339,'Calculation Chart - SCC'!$G$3:$G$23, 0)),"N/A based on utility billing method"),"N/A move-in date after 3/1/2024"))</f>
        <v/>
      </c>
      <c r="Q339" s="184" t="str">
        <f t="shared" si="10"/>
        <v/>
      </c>
      <c r="R339" s="97" t="str">
        <f t="shared" si="11"/>
        <v/>
      </c>
    </row>
    <row r="340" spans="1:18" ht="15.75" x14ac:dyDescent="0.25">
      <c r="A340" s="159" t="str">
        <f>IF('2 - Unit Info'!A340&lt;&gt;"",'2 - Unit Info'!A340,"")</f>
        <v/>
      </c>
      <c r="B340" s="160" t="str">
        <f>IF('2 - Unit Info'!E340&lt;&gt;"",'2 - Unit Info'!E340,"")</f>
        <v/>
      </c>
      <c r="C340" s="160" t="str">
        <f>IF('2 - Unit Info'!K340&lt;&gt;"",'2 - Unit Info'!K340,"")</f>
        <v/>
      </c>
      <c r="D340" s="160" t="str">
        <f>IF('2 - Unit Info'!H340&lt;&gt;"",'2 - Unit Info'!H340,"")</f>
        <v/>
      </c>
      <c r="E340" s="161" t="str">
        <f>IF('2 - Unit Info'!J340&lt;&gt;"",'2 - Unit Info'!J340,"")</f>
        <v/>
      </c>
      <c r="F340" s="162" t="str">
        <f>IF('2 - Unit Info'!L340 &lt;&gt;"", '2 - Unit Info'!L340, "")</f>
        <v/>
      </c>
      <c r="G340" s="163" t="str">
        <f>IF('2 - Unit Info'!S340 &lt;&gt;"", '2 - Unit Info'!S340, "")</f>
        <v/>
      </c>
      <c r="H340" s="164" t="str">
        <f>IF(LEN(F340)=0,"",IF(F340&lt;DATE(2024,3,1),IF(G340="Paid by tenant to landlord/third party (RUBS)", '5 - Utilities Total'!$D$20*'6 - Per Unit Calculation'!D340,"N/A based on utility billing method"),"N/A move-in date after 3/1/2024"))</f>
        <v/>
      </c>
      <c r="I340" s="164" t="str">
        <f>IF(LEN(F340)=0,"",IF(F340&lt;DATE(2024,3,1),IF(G340="Paid by tenant to landlord/third party (RUBS)", INDEX('Calculation Chart - SCC'!$B$3:$B$23, MATCH(E340,'Calculation Chart - SCC'!$A$3:$A$23, 0)),"N/A based on utility billing method"),"N/A move-in date after 3/1/2024"))</f>
        <v/>
      </c>
      <c r="J340" s="165" t="str">
        <f>IF('2 - Unit Info'!T340 &lt;&gt;"", '2 - Unit Info'!T340, "")</f>
        <v/>
      </c>
      <c r="K340" s="164" t="str">
        <f>IF(LEN(F340)=0,"",IF(F340&lt;DATE(2024,3,1),IF(J340="Paid by tenant to landlord/third party (RUBS)", '5 - Utilities Total'!$D$25*'6 - Per Unit Calculation'!D340,"N/A based on utility billing method"),"N/A move-in date after 3/1/2024"))</f>
        <v/>
      </c>
      <c r="L340" s="164" t="str">
        <f>IF(LEN(F340)=0,"",IF(F340&lt;DATE(2024,3,1),IF(J340="Paid by tenant to landlord/third party (RUBS)",INDEX('Calculation Chart - SCC'!$E$3:$E$23, MATCH(E340,'Calculation Chart - SCC'!$D$3:$D$23, 0)),"N/A based on utility billing method"),"N/A move-in date after 3/1/2024"))</f>
        <v/>
      </c>
      <c r="M340" s="165" t="str">
        <f>IF('2 - Unit Info'!U340 &lt;&gt;"", '2 - Unit Info'!U340, "")</f>
        <v/>
      </c>
      <c r="N340" s="164" t="str">
        <f>IF(LEN(F340)=0,"",IF(F340&lt;DATE(2024,3,1),IF(M340="Paid by tenant to landlord/third party (RUBS)", '5 - Utilities Total'!$D$30*'6 - Per Unit Calculation'!D340,"N/A based on utility billing method"),"N/A move-in date after 3/1/2024"))</f>
        <v/>
      </c>
      <c r="O340" s="182" t="str">
        <f>IF(LEN(F340)=0,"",IF(F340&lt;DATE(2024,3,1),IF(M340="Paid by tenant to landlord/third party (RUBS)",INDEX('Calculation Chart - SCC'!$H$3:$H$23, MATCH(E340,'Calculation Chart - SCC'!$G$3:$G$23, 0)),"N/A based on utility billing method"),"N/A move-in date after 3/1/2024"))</f>
        <v/>
      </c>
      <c r="Q340" s="184" t="str">
        <f t="shared" si="10"/>
        <v/>
      </c>
      <c r="R340" s="97" t="str">
        <f t="shared" si="11"/>
        <v/>
      </c>
    </row>
    <row r="341" spans="1:18" ht="15.75" x14ac:dyDescent="0.25">
      <c r="A341" s="159" t="str">
        <f>IF('2 - Unit Info'!A341&lt;&gt;"",'2 - Unit Info'!A341,"")</f>
        <v/>
      </c>
      <c r="B341" s="160" t="str">
        <f>IF('2 - Unit Info'!E341&lt;&gt;"",'2 - Unit Info'!E341,"")</f>
        <v/>
      </c>
      <c r="C341" s="160" t="str">
        <f>IF('2 - Unit Info'!K341&lt;&gt;"",'2 - Unit Info'!K341,"")</f>
        <v/>
      </c>
      <c r="D341" s="160" t="str">
        <f>IF('2 - Unit Info'!H341&lt;&gt;"",'2 - Unit Info'!H341,"")</f>
        <v/>
      </c>
      <c r="E341" s="161" t="str">
        <f>IF('2 - Unit Info'!J341&lt;&gt;"",'2 - Unit Info'!J341,"")</f>
        <v/>
      </c>
      <c r="F341" s="162" t="str">
        <f>IF('2 - Unit Info'!L341 &lt;&gt;"", '2 - Unit Info'!L341, "")</f>
        <v/>
      </c>
      <c r="G341" s="163" t="str">
        <f>IF('2 - Unit Info'!S341 &lt;&gt;"", '2 - Unit Info'!S341, "")</f>
        <v/>
      </c>
      <c r="H341" s="164" t="str">
        <f>IF(LEN(F341)=0,"",IF(F341&lt;DATE(2024,3,1),IF(G341="Paid by tenant to landlord/third party (RUBS)", '5 - Utilities Total'!$D$20*'6 - Per Unit Calculation'!D341,"N/A based on utility billing method"),"N/A move-in date after 3/1/2024"))</f>
        <v/>
      </c>
      <c r="I341" s="164" t="str">
        <f>IF(LEN(F341)=0,"",IF(F341&lt;DATE(2024,3,1),IF(G341="Paid by tenant to landlord/third party (RUBS)", INDEX('Calculation Chart - SCC'!$B$3:$B$23, MATCH(E341,'Calculation Chart - SCC'!$A$3:$A$23, 0)),"N/A based on utility billing method"),"N/A move-in date after 3/1/2024"))</f>
        <v/>
      </c>
      <c r="J341" s="165" t="str">
        <f>IF('2 - Unit Info'!T341 &lt;&gt;"", '2 - Unit Info'!T341, "")</f>
        <v/>
      </c>
      <c r="K341" s="164" t="str">
        <f>IF(LEN(F341)=0,"",IF(F341&lt;DATE(2024,3,1),IF(J341="Paid by tenant to landlord/third party (RUBS)", '5 - Utilities Total'!$D$25*'6 - Per Unit Calculation'!D341,"N/A based on utility billing method"),"N/A move-in date after 3/1/2024"))</f>
        <v/>
      </c>
      <c r="L341" s="164" t="str">
        <f>IF(LEN(F341)=0,"",IF(F341&lt;DATE(2024,3,1),IF(J341="Paid by tenant to landlord/third party (RUBS)",INDEX('Calculation Chart - SCC'!$E$3:$E$23, MATCH(E341,'Calculation Chart - SCC'!$D$3:$D$23, 0)),"N/A based on utility billing method"),"N/A move-in date after 3/1/2024"))</f>
        <v/>
      </c>
      <c r="M341" s="165" t="str">
        <f>IF('2 - Unit Info'!U341 &lt;&gt;"", '2 - Unit Info'!U341, "")</f>
        <v/>
      </c>
      <c r="N341" s="164" t="str">
        <f>IF(LEN(F341)=0,"",IF(F341&lt;DATE(2024,3,1),IF(M341="Paid by tenant to landlord/third party (RUBS)", '5 - Utilities Total'!$D$30*'6 - Per Unit Calculation'!D341,"N/A based on utility billing method"),"N/A move-in date after 3/1/2024"))</f>
        <v/>
      </c>
      <c r="O341" s="182" t="str">
        <f>IF(LEN(F341)=0,"",IF(F341&lt;DATE(2024,3,1),IF(M341="Paid by tenant to landlord/third party (RUBS)",INDEX('Calculation Chart - SCC'!$H$3:$H$23, MATCH(E341,'Calculation Chart - SCC'!$G$3:$G$23, 0)),"N/A based on utility billing method"),"N/A move-in date after 3/1/2024"))</f>
        <v/>
      </c>
      <c r="Q341" s="184" t="str">
        <f t="shared" si="10"/>
        <v/>
      </c>
      <c r="R341" s="97" t="str">
        <f t="shared" si="11"/>
        <v/>
      </c>
    </row>
    <row r="342" spans="1:18" ht="15.75" x14ac:dyDescent="0.25">
      <c r="A342" s="159" t="str">
        <f>IF('2 - Unit Info'!A342&lt;&gt;"",'2 - Unit Info'!A342,"")</f>
        <v/>
      </c>
      <c r="B342" s="160" t="str">
        <f>IF('2 - Unit Info'!E342&lt;&gt;"",'2 - Unit Info'!E342,"")</f>
        <v/>
      </c>
      <c r="C342" s="160" t="str">
        <f>IF('2 - Unit Info'!K342&lt;&gt;"",'2 - Unit Info'!K342,"")</f>
        <v/>
      </c>
      <c r="D342" s="160" t="str">
        <f>IF('2 - Unit Info'!H342&lt;&gt;"",'2 - Unit Info'!H342,"")</f>
        <v/>
      </c>
      <c r="E342" s="161" t="str">
        <f>IF('2 - Unit Info'!J342&lt;&gt;"",'2 - Unit Info'!J342,"")</f>
        <v/>
      </c>
      <c r="F342" s="162" t="str">
        <f>IF('2 - Unit Info'!L342 &lt;&gt;"", '2 - Unit Info'!L342, "")</f>
        <v/>
      </c>
      <c r="G342" s="163" t="str">
        <f>IF('2 - Unit Info'!S342 &lt;&gt;"", '2 - Unit Info'!S342, "")</f>
        <v/>
      </c>
      <c r="H342" s="164" t="str">
        <f>IF(LEN(F342)=0,"",IF(F342&lt;DATE(2024,3,1),IF(G342="Paid by tenant to landlord/third party (RUBS)", '5 - Utilities Total'!$D$20*'6 - Per Unit Calculation'!D342,"N/A based on utility billing method"),"N/A move-in date after 3/1/2024"))</f>
        <v/>
      </c>
      <c r="I342" s="164" t="str">
        <f>IF(LEN(F342)=0,"",IF(F342&lt;DATE(2024,3,1),IF(G342="Paid by tenant to landlord/third party (RUBS)", INDEX('Calculation Chart - SCC'!$B$3:$B$23, MATCH(E342,'Calculation Chart - SCC'!$A$3:$A$23, 0)),"N/A based on utility billing method"),"N/A move-in date after 3/1/2024"))</f>
        <v/>
      </c>
      <c r="J342" s="165" t="str">
        <f>IF('2 - Unit Info'!T342 &lt;&gt;"", '2 - Unit Info'!T342, "")</f>
        <v/>
      </c>
      <c r="K342" s="164" t="str">
        <f>IF(LEN(F342)=0,"",IF(F342&lt;DATE(2024,3,1),IF(J342="Paid by tenant to landlord/third party (RUBS)", '5 - Utilities Total'!$D$25*'6 - Per Unit Calculation'!D342,"N/A based on utility billing method"),"N/A move-in date after 3/1/2024"))</f>
        <v/>
      </c>
      <c r="L342" s="164" t="str">
        <f>IF(LEN(F342)=0,"",IF(F342&lt;DATE(2024,3,1),IF(J342="Paid by tenant to landlord/third party (RUBS)",INDEX('Calculation Chart - SCC'!$E$3:$E$23, MATCH(E342,'Calculation Chart - SCC'!$D$3:$D$23, 0)),"N/A based on utility billing method"),"N/A move-in date after 3/1/2024"))</f>
        <v/>
      </c>
      <c r="M342" s="165" t="str">
        <f>IF('2 - Unit Info'!U342 &lt;&gt;"", '2 - Unit Info'!U342, "")</f>
        <v/>
      </c>
      <c r="N342" s="164" t="str">
        <f>IF(LEN(F342)=0,"",IF(F342&lt;DATE(2024,3,1),IF(M342="Paid by tenant to landlord/third party (RUBS)", '5 - Utilities Total'!$D$30*'6 - Per Unit Calculation'!D342,"N/A based on utility billing method"),"N/A move-in date after 3/1/2024"))</f>
        <v/>
      </c>
      <c r="O342" s="182" t="str">
        <f>IF(LEN(F342)=0,"",IF(F342&lt;DATE(2024,3,1),IF(M342="Paid by tenant to landlord/third party (RUBS)",INDEX('Calculation Chart - SCC'!$H$3:$H$23, MATCH(E342,'Calculation Chart - SCC'!$G$3:$G$23, 0)),"N/A based on utility billing method"),"N/A move-in date after 3/1/2024"))</f>
        <v/>
      </c>
      <c r="Q342" s="184" t="str">
        <f t="shared" si="10"/>
        <v/>
      </c>
      <c r="R342" s="97" t="str">
        <f t="shared" si="11"/>
        <v/>
      </c>
    </row>
    <row r="343" spans="1:18" ht="15.75" x14ac:dyDescent="0.25">
      <c r="A343" s="159" t="str">
        <f>IF('2 - Unit Info'!A343&lt;&gt;"",'2 - Unit Info'!A343,"")</f>
        <v/>
      </c>
      <c r="B343" s="160" t="str">
        <f>IF('2 - Unit Info'!E343&lt;&gt;"",'2 - Unit Info'!E343,"")</f>
        <v/>
      </c>
      <c r="C343" s="160" t="str">
        <f>IF('2 - Unit Info'!K343&lt;&gt;"",'2 - Unit Info'!K343,"")</f>
        <v/>
      </c>
      <c r="D343" s="160" t="str">
        <f>IF('2 - Unit Info'!H343&lt;&gt;"",'2 - Unit Info'!H343,"")</f>
        <v/>
      </c>
      <c r="E343" s="161" t="str">
        <f>IF('2 - Unit Info'!J343&lt;&gt;"",'2 - Unit Info'!J343,"")</f>
        <v/>
      </c>
      <c r="F343" s="162" t="str">
        <f>IF('2 - Unit Info'!L343 &lt;&gt;"", '2 - Unit Info'!L343, "")</f>
        <v/>
      </c>
      <c r="G343" s="163" t="str">
        <f>IF('2 - Unit Info'!S343 &lt;&gt;"", '2 - Unit Info'!S343, "")</f>
        <v/>
      </c>
      <c r="H343" s="164" t="str">
        <f>IF(LEN(F343)=0,"",IF(F343&lt;DATE(2024,3,1),IF(G343="Paid by tenant to landlord/third party (RUBS)", '5 - Utilities Total'!$D$20*'6 - Per Unit Calculation'!D343,"N/A based on utility billing method"),"N/A move-in date after 3/1/2024"))</f>
        <v/>
      </c>
      <c r="I343" s="164" t="str">
        <f>IF(LEN(F343)=0,"",IF(F343&lt;DATE(2024,3,1),IF(G343="Paid by tenant to landlord/third party (RUBS)", INDEX('Calculation Chart - SCC'!$B$3:$B$23, MATCH(E343,'Calculation Chart - SCC'!$A$3:$A$23, 0)),"N/A based on utility billing method"),"N/A move-in date after 3/1/2024"))</f>
        <v/>
      </c>
      <c r="J343" s="165" t="str">
        <f>IF('2 - Unit Info'!T343 &lt;&gt;"", '2 - Unit Info'!T343, "")</f>
        <v/>
      </c>
      <c r="K343" s="164" t="str">
        <f>IF(LEN(F343)=0,"",IF(F343&lt;DATE(2024,3,1),IF(J343="Paid by tenant to landlord/third party (RUBS)", '5 - Utilities Total'!$D$25*'6 - Per Unit Calculation'!D343,"N/A based on utility billing method"),"N/A move-in date after 3/1/2024"))</f>
        <v/>
      </c>
      <c r="L343" s="164" t="str">
        <f>IF(LEN(F343)=0,"",IF(F343&lt;DATE(2024,3,1),IF(J343="Paid by tenant to landlord/third party (RUBS)",INDEX('Calculation Chart - SCC'!$E$3:$E$23, MATCH(E343,'Calculation Chart - SCC'!$D$3:$D$23, 0)),"N/A based on utility billing method"),"N/A move-in date after 3/1/2024"))</f>
        <v/>
      </c>
      <c r="M343" s="165" t="str">
        <f>IF('2 - Unit Info'!U343 &lt;&gt;"", '2 - Unit Info'!U343, "")</f>
        <v/>
      </c>
      <c r="N343" s="164" t="str">
        <f>IF(LEN(F343)=0,"",IF(F343&lt;DATE(2024,3,1),IF(M343="Paid by tenant to landlord/third party (RUBS)", '5 - Utilities Total'!$D$30*'6 - Per Unit Calculation'!D343,"N/A based on utility billing method"),"N/A move-in date after 3/1/2024"))</f>
        <v/>
      </c>
      <c r="O343" s="182" t="str">
        <f>IF(LEN(F343)=0,"",IF(F343&lt;DATE(2024,3,1),IF(M343="Paid by tenant to landlord/third party (RUBS)",INDEX('Calculation Chart - SCC'!$H$3:$H$23, MATCH(E343,'Calculation Chart - SCC'!$G$3:$G$23, 0)),"N/A based on utility billing method"),"N/A move-in date after 3/1/2024"))</f>
        <v/>
      </c>
      <c r="Q343" s="184" t="str">
        <f t="shared" si="10"/>
        <v/>
      </c>
      <c r="R343" s="97" t="str">
        <f t="shared" si="11"/>
        <v/>
      </c>
    </row>
    <row r="344" spans="1:18" ht="15.75" x14ac:dyDescent="0.25">
      <c r="A344" s="159" t="str">
        <f>IF('2 - Unit Info'!A344&lt;&gt;"",'2 - Unit Info'!A344,"")</f>
        <v/>
      </c>
      <c r="B344" s="160" t="str">
        <f>IF('2 - Unit Info'!E344&lt;&gt;"",'2 - Unit Info'!E344,"")</f>
        <v/>
      </c>
      <c r="C344" s="160" t="str">
        <f>IF('2 - Unit Info'!K344&lt;&gt;"",'2 - Unit Info'!K344,"")</f>
        <v/>
      </c>
      <c r="D344" s="160" t="str">
        <f>IF('2 - Unit Info'!H344&lt;&gt;"",'2 - Unit Info'!H344,"")</f>
        <v/>
      </c>
      <c r="E344" s="161" t="str">
        <f>IF('2 - Unit Info'!J344&lt;&gt;"",'2 - Unit Info'!J344,"")</f>
        <v/>
      </c>
      <c r="F344" s="162" t="str">
        <f>IF('2 - Unit Info'!L344 &lt;&gt;"", '2 - Unit Info'!L344, "")</f>
        <v/>
      </c>
      <c r="G344" s="163" t="str">
        <f>IF('2 - Unit Info'!S344 &lt;&gt;"", '2 - Unit Info'!S344, "")</f>
        <v/>
      </c>
      <c r="H344" s="164" t="str">
        <f>IF(LEN(F344)=0,"",IF(F344&lt;DATE(2024,3,1),IF(G344="Paid by tenant to landlord/third party (RUBS)", '5 - Utilities Total'!$D$20*'6 - Per Unit Calculation'!D344,"N/A based on utility billing method"),"N/A move-in date after 3/1/2024"))</f>
        <v/>
      </c>
      <c r="I344" s="164" t="str">
        <f>IF(LEN(F344)=0,"",IF(F344&lt;DATE(2024,3,1),IF(G344="Paid by tenant to landlord/third party (RUBS)", INDEX('Calculation Chart - SCC'!$B$3:$B$23, MATCH(E344,'Calculation Chart - SCC'!$A$3:$A$23, 0)),"N/A based on utility billing method"),"N/A move-in date after 3/1/2024"))</f>
        <v/>
      </c>
      <c r="J344" s="165" t="str">
        <f>IF('2 - Unit Info'!T344 &lt;&gt;"", '2 - Unit Info'!T344, "")</f>
        <v/>
      </c>
      <c r="K344" s="164" t="str">
        <f>IF(LEN(F344)=0,"",IF(F344&lt;DATE(2024,3,1),IF(J344="Paid by tenant to landlord/third party (RUBS)", '5 - Utilities Total'!$D$25*'6 - Per Unit Calculation'!D344,"N/A based on utility billing method"),"N/A move-in date after 3/1/2024"))</f>
        <v/>
      </c>
      <c r="L344" s="164" t="str">
        <f>IF(LEN(F344)=0,"",IF(F344&lt;DATE(2024,3,1),IF(J344="Paid by tenant to landlord/third party (RUBS)",INDEX('Calculation Chart - SCC'!$E$3:$E$23, MATCH(E344,'Calculation Chart - SCC'!$D$3:$D$23, 0)),"N/A based on utility billing method"),"N/A move-in date after 3/1/2024"))</f>
        <v/>
      </c>
      <c r="M344" s="165" t="str">
        <f>IF('2 - Unit Info'!U344 &lt;&gt;"", '2 - Unit Info'!U344, "")</f>
        <v/>
      </c>
      <c r="N344" s="164" t="str">
        <f>IF(LEN(F344)=0,"",IF(F344&lt;DATE(2024,3,1),IF(M344="Paid by tenant to landlord/third party (RUBS)", '5 - Utilities Total'!$D$30*'6 - Per Unit Calculation'!D344,"N/A based on utility billing method"),"N/A move-in date after 3/1/2024"))</f>
        <v/>
      </c>
      <c r="O344" s="182" t="str">
        <f>IF(LEN(F344)=0,"",IF(F344&lt;DATE(2024,3,1),IF(M344="Paid by tenant to landlord/third party (RUBS)",INDEX('Calculation Chart - SCC'!$H$3:$H$23, MATCH(E344,'Calculation Chart - SCC'!$G$3:$G$23, 0)),"N/A based on utility billing method"),"N/A move-in date after 3/1/2024"))</f>
        <v/>
      </c>
      <c r="Q344" s="184" t="str">
        <f t="shared" si="10"/>
        <v/>
      </c>
      <c r="R344" s="97" t="str">
        <f t="shared" si="11"/>
        <v/>
      </c>
    </row>
    <row r="345" spans="1:18" ht="15.75" x14ac:dyDescent="0.25">
      <c r="A345" s="159" t="str">
        <f>IF('2 - Unit Info'!A345&lt;&gt;"",'2 - Unit Info'!A345,"")</f>
        <v/>
      </c>
      <c r="B345" s="160" t="str">
        <f>IF('2 - Unit Info'!E345&lt;&gt;"",'2 - Unit Info'!E345,"")</f>
        <v/>
      </c>
      <c r="C345" s="160" t="str">
        <f>IF('2 - Unit Info'!K345&lt;&gt;"",'2 - Unit Info'!K345,"")</f>
        <v/>
      </c>
      <c r="D345" s="160" t="str">
        <f>IF('2 - Unit Info'!H345&lt;&gt;"",'2 - Unit Info'!H345,"")</f>
        <v/>
      </c>
      <c r="E345" s="161" t="str">
        <f>IF('2 - Unit Info'!J345&lt;&gt;"",'2 - Unit Info'!J345,"")</f>
        <v/>
      </c>
      <c r="F345" s="162" t="str">
        <f>IF('2 - Unit Info'!L345 &lt;&gt;"", '2 - Unit Info'!L345, "")</f>
        <v/>
      </c>
      <c r="G345" s="163" t="str">
        <f>IF('2 - Unit Info'!S345 &lt;&gt;"", '2 - Unit Info'!S345, "")</f>
        <v/>
      </c>
      <c r="H345" s="164" t="str">
        <f>IF(LEN(F345)=0,"",IF(F345&lt;DATE(2024,3,1),IF(G345="Paid by tenant to landlord/third party (RUBS)", '5 - Utilities Total'!$D$20*'6 - Per Unit Calculation'!D345,"N/A based on utility billing method"),"N/A move-in date after 3/1/2024"))</f>
        <v/>
      </c>
      <c r="I345" s="164" t="str">
        <f>IF(LEN(F345)=0,"",IF(F345&lt;DATE(2024,3,1),IF(G345="Paid by tenant to landlord/third party (RUBS)", INDEX('Calculation Chart - SCC'!$B$3:$B$23, MATCH(E345,'Calculation Chart - SCC'!$A$3:$A$23, 0)),"N/A based on utility billing method"),"N/A move-in date after 3/1/2024"))</f>
        <v/>
      </c>
      <c r="J345" s="165" t="str">
        <f>IF('2 - Unit Info'!T345 &lt;&gt;"", '2 - Unit Info'!T345, "")</f>
        <v/>
      </c>
      <c r="K345" s="164" t="str">
        <f>IF(LEN(F345)=0,"",IF(F345&lt;DATE(2024,3,1),IF(J345="Paid by tenant to landlord/third party (RUBS)", '5 - Utilities Total'!$D$25*'6 - Per Unit Calculation'!D345,"N/A based on utility billing method"),"N/A move-in date after 3/1/2024"))</f>
        <v/>
      </c>
      <c r="L345" s="164" t="str">
        <f>IF(LEN(F345)=0,"",IF(F345&lt;DATE(2024,3,1),IF(J345="Paid by tenant to landlord/third party (RUBS)",INDEX('Calculation Chart - SCC'!$E$3:$E$23, MATCH(E345,'Calculation Chart - SCC'!$D$3:$D$23, 0)),"N/A based on utility billing method"),"N/A move-in date after 3/1/2024"))</f>
        <v/>
      </c>
      <c r="M345" s="165" t="str">
        <f>IF('2 - Unit Info'!U345 &lt;&gt;"", '2 - Unit Info'!U345, "")</f>
        <v/>
      </c>
      <c r="N345" s="164" t="str">
        <f>IF(LEN(F345)=0,"",IF(F345&lt;DATE(2024,3,1),IF(M345="Paid by tenant to landlord/third party (RUBS)", '5 - Utilities Total'!$D$30*'6 - Per Unit Calculation'!D345,"N/A based on utility billing method"),"N/A move-in date after 3/1/2024"))</f>
        <v/>
      </c>
      <c r="O345" s="182" t="str">
        <f>IF(LEN(F345)=0,"",IF(F345&lt;DATE(2024,3,1),IF(M345="Paid by tenant to landlord/third party (RUBS)",INDEX('Calculation Chart - SCC'!$H$3:$H$23, MATCH(E345,'Calculation Chart - SCC'!$G$3:$G$23, 0)),"N/A based on utility billing method"),"N/A move-in date after 3/1/2024"))</f>
        <v/>
      </c>
      <c r="Q345" s="184" t="str">
        <f t="shared" si="10"/>
        <v/>
      </c>
      <c r="R345" s="97" t="str">
        <f t="shared" si="11"/>
        <v/>
      </c>
    </row>
    <row r="346" spans="1:18" ht="15.75" x14ac:dyDescent="0.25">
      <c r="A346" s="159" t="str">
        <f>IF('2 - Unit Info'!A346&lt;&gt;"",'2 - Unit Info'!A346,"")</f>
        <v/>
      </c>
      <c r="B346" s="160" t="str">
        <f>IF('2 - Unit Info'!E346&lt;&gt;"",'2 - Unit Info'!E346,"")</f>
        <v/>
      </c>
      <c r="C346" s="160" t="str">
        <f>IF('2 - Unit Info'!K346&lt;&gt;"",'2 - Unit Info'!K346,"")</f>
        <v/>
      </c>
      <c r="D346" s="160" t="str">
        <f>IF('2 - Unit Info'!H346&lt;&gt;"",'2 - Unit Info'!H346,"")</f>
        <v/>
      </c>
      <c r="E346" s="161" t="str">
        <f>IF('2 - Unit Info'!J346&lt;&gt;"",'2 - Unit Info'!J346,"")</f>
        <v/>
      </c>
      <c r="F346" s="162" t="str">
        <f>IF('2 - Unit Info'!L346 &lt;&gt;"", '2 - Unit Info'!L346, "")</f>
        <v/>
      </c>
      <c r="G346" s="163" t="str">
        <f>IF('2 - Unit Info'!S346 &lt;&gt;"", '2 - Unit Info'!S346, "")</f>
        <v/>
      </c>
      <c r="H346" s="164" t="str">
        <f>IF(LEN(F346)=0,"",IF(F346&lt;DATE(2024,3,1),IF(G346="Paid by tenant to landlord/third party (RUBS)", '5 - Utilities Total'!$D$20*'6 - Per Unit Calculation'!D346,"N/A based on utility billing method"),"N/A move-in date after 3/1/2024"))</f>
        <v/>
      </c>
      <c r="I346" s="164" t="str">
        <f>IF(LEN(F346)=0,"",IF(F346&lt;DATE(2024,3,1),IF(G346="Paid by tenant to landlord/third party (RUBS)", INDEX('Calculation Chart - SCC'!$B$3:$B$23, MATCH(E346,'Calculation Chart - SCC'!$A$3:$A$23, 0)),"N/A based on utility billing method"),"N/A move-in date after 3/1/2024"))</f>
        <v/>
      </c>
      <c r="J346" s="165" t="str">
        <f>IF('2 - Unit Info'!T346 &lt;&gt;"", '2 - Unit Info'!T346, "")</f>
        <v/>
      </c>
      <c r="K346" s="164" t="str">
        <f>IF(LEN(F346)=0,"",IF(F346&lt;DATE(2024,3,1),IF(J346="Paid by tenant to landlord/third party (RUBS)", '5 - Utilities Total'!$D$25*'6 - Per Unit Calculation'!D346,"N/A based on utility billing method"),"N/A move-in date after 3/1/2024"))</f>
        <v/>
      </c>
      <c r="L346" s="164" t="str">
        <f>IF(LEN(F346)=0,"",IF(F346&lt;DATE(2024,3,1),IF(J346="Paid by tenant to landlord/third party (RUBS)",INDEX('Calculation Chart - SCC'!$E$3:$E$23, MATCH(E346,'Calculation Chart - SCC'!$D$3:$D$23, 0)),"N/A based on utility billing method"),"N/A move-in date after 3/1/2024"))</f>
        <v/>
      </c>
      <c r="M346" s="165" t="str">
        <f>IF('2 - Unit Info'!U346 &lt;&gt;"", '2 - Unit Info'!U346, "")</f>
        <v/>
      </c>
      <c r="N346" s="164" t="str">
        <f>IF(LEN(F346)=0,"",IF(F346&lt;DATE(2024,3,1),IF(M346="Paid by tenant to landlord/third party (RUBS)", '5 - Utilities Total'!$D$30*'6 - Per Unit Calculation'!D346,"N/A based on utility billing method"),"N/A move-in date after 3/1/2024"))</f>
        <v/>
      </c>
      <c r="O346" s="182" t="str">
        <f>IF(LEN(F346)=0,"",IF(F346&lt;DATE(2024,3,1),IF(M346="Paid by tenant to landlord/third party (RUBS)",INDEX('Calculation Chart - SCC'!$H$3:$H$23, MATCH(E346,'Calculation Chart - SCC'!$G$3:$G$23, 0)),"N/A based on utility billing method"),"N/A move-in date after 3/1/2024"))</f>
        <v/>
      </c>
      <c r="Q346" s="184" t="str">
        <f t="shared" si="10"/>
        <v/>
      </c>
      <c r="R346" s="97" t="str">
        <f t="shared" si="11"/>
        <v/>
      </c>
    </row>
    <row r="347" spans="1:18" ht="15.75" x14ac:dyDescent="0.25">
      <c r="A347" s="159" t="str">
        <f>IF('2 - Unit Info'!A347&lt;&gt;"",'2 - Unit Info'!A347,"")</f>
        <v/>
      </c>
      <c r="B347" s="160" t="str">
        <f>IF('2 - Unit Info'!E347&lt;&gt;"",'2 - Unit Info'!E347,"")</f>
        <v/>
      </c>
      <c r="C347" s="160" t="str">
        <f>IF('2 - Unit Info'!K347&lt;&gt;"",'2 - Unit Info'!K347,"")</f>
        <v/>
      </c>
      <c r="D347" s="160" t="str">
        <f>IF('2 - Unit Info'!H347&lt;&gt;"",'2 - Unit Info'!H347,"")</f>
        <v/>
      </c>
      <c r="E347" s="161" t="str">
        <f>IF('2 - Unit Info'!J347&lt;&gt;"",'2 - Unit Info'!J347,"")</f>
        <v/>
      </c>
      <c r="F347" s="162" t="str">
        <f>IF('2 - Unit Info'!L347 &lt;&gt;"", '2 - Unit Info'!L347, "")</f>
        <v/>
      </c>
      <c r="G347" s="163" t="str">
        <f>IF('2 - Unit Info'!S347 &lt;&gt;"", '2 - Unit Info'!S347, "")</f>
        <v/>
      </c>
      <c r="H347" s="164" t="str">
        <f>IF(LEN(F347)=0,"",IF(F347&lt;DATE(2024,3,1),IF(G347="Paid by tenant to landlord/third party (RUBS)", '5 - Utilities Total'!$D$20*'6 - Per Unit Calculation'!D347,"N/A based on utility billing method"),"N/A move-in date after 3/1/2024"))</f>
        <v/>
      </c>
      <c r="I347" s="164" t="str">
        <f>IF(LEN(F347)=0,"",IF(F347&lt;DATE(2024,3,1),IF(G347="Paid by tenant to landlord/third party (RUBS)", INDEX('Calculation Chart - SCC'!$B$3:$B$23, MATCH(E347,'Calculation Chart - SCC'!$A$3:$A$23, 0)),"N/A based on utility billing method"),"N/A move-in date after 3/1/2024"))</f>
        <v/>
      </c>
      <c r="J347" s="165" t="str">
        <f>IF('2 - Unit Info'!T347 &lt;&gt;"", '2 - Unit Info'!T347, "")</f>
        <v/>
      </c>
      <c r="K347" s="164" t="str">
        <f>IF(LEN(F347)=0,"",IF(F347&lt;DATE(2024,3,1),IF(J347="Paid by tenant to landlord/third party (RUBS)", '5 - Utilities Total'!$D$25*'6 - Per Unit Calculation'!D347,"N/A based on utility billing method"),"N/A move-in date after 3/1/2024"))</f>
        <v/>
      </c>
      <c r="L347" s="164" t="str">
        <f>IF(LEN(F347)=0,"",IF(F347&lt;DATE(2024,3,1),IF(J347="Paid by tenant to landlord/third party (RUBS)",INDEX('Calculation Chart - SCC'!$E$3:$E$23, MATCH(E347,'Calculation Chart - SCC'!$D$3:$D$23, 0)),"N/A based on utility billing method"),"N/A move-in date after 3/1/2024"))</f>
        <v/>
      </c>
      <c r="M347" s="165" t="str">
        <f>IF('2 - Unit Info'!U347 &lt;&gt;"", '2 - Unit Info'!U347, "")</f>
        <v/>
      </c>
      <c r="N347" s="164" t="str">
        <f>IF(LEN(F347)=0,"",IF(F347&lt;DATE(2024,3,1),IF(M347="Paid by tenant to landlord/third party (RUBS)", '5 - Utilities Total'!$D$30*'6 - Per Unit Calculation'!D347,"N/A based on utility billing method"),"N/A move-in date after 3/1/2024"))</f>
        <v/>
      </c>
      <c r="O347" s="182" t="str">
        <f>IF(LEN(F347)=0,"",IF(F347&lt;DATE(2024,3,1),IF(M347="Paid by tenant to landlord/third party (RUBS)",INDEX('Calculation Chart - SCC'!$H$3:$H$23, MATCH(E347,'Calculation Chart - SCC'!$G$3:$G$23, 0)),"N/A based on utility billing method"),"N/A move-in date after 3/1/2024"))</f>
        <v/>
      </c>
      <c r="Q347" s="184" t="str">
        <f t="shared" si="10"/>
        <v/>
      </c>
      <c r="R347" s="97" t="str">
        <f t="shared" si="11"/>
        <v/>
      </c>
    </row>
    <row r="348" spans="1:18" ht="15.75" x14ac:dyDescent="0.25">
      <c r="A348" s="159" t="str">
        <f>IF('2 - Unit Info'!A348&lt;&gt;"",'2 - Unit Info'!A348,"")</f>
        <v/>
      </c>
      <c r="B348" s="160" t="str">
        <f>IF('2 - Unit Info'!E348&lt;&gt;"",'2 - Unit Info'!E348,"")</f>
        <v/>
      </c>
      <c r="C348" s="160" t="str">
        <f>IF('2 - Unit Info'!K348&lt;&gt;"",'2 - Unit Info'!K348,"")</f>
        <v/>
      </c>
      <c r="D348" s="160" t="str">
        <f>IF('2 - Unit Info'!H348&lt;&gt;"",'2 - Unit Info'!H348,"")</f>
        <v/>
      </c>
      <c r="E348" s="161" t="str">
        <f>IF('2 - Unit Info'!J348&lt;&gt;"",'2 - Unit Info'!J348,"")</f>
        <v/>
      </c>
      <c r="F348" s="162" t="str">
        <f>IF('2 - Unit Info'!L348 &lt;&gt;"", '2 - Unit Info'!L348, "")</f>
        <v/>
      </c>
      <c r="G348" s="163" t="str">
        <f>IF('2 - Unit Info'!S348 &lt;&gt;"", '2 - Unit Info'!S348, "")</f>
        <v/>
      </c>
      <c r="H348" s="164" t="str">
        <f>IF(LEN(F348)=0,"",IF(F348&lt;DATE(2024,3,1),IF(G348="Paid by tenant to landlord/third party (RUBS)", '5 - Utilities Total'!$D$20*'6 - Per Unit Calculation'!D348,"N/A based on utility billing method"),"N/A move-in date after 3/1/2024"))</f>
        <v/>
      </c>
      <c r="I348" s="164" t="str">
        <f>IF(LEN(F348)=0,"",IF(F348&lt;DATE(2024,3,1),IF(G348="Paid by tenant to landlord/third party (RUBS)", INDEX('Calculation Chart - SCC'!$B$3:$B$23, MATCH(E348,'Calculation Chart - SCC'!$A$3:$A$23, 0)),"N/A based on utility billing method"),"N/A move-in date after 3/1/2024"))</f>
        <v/>
      </c>
      <c r="J348" s="165" t="str">
        <f>IF('2 - Unit Info'!T348 &lt;&gt;"", '2 - Unit Info'!T348, "")</f>
        <v/>
      </c>
      <c r="K348" s="164" t="str">
        <f>IF(LEN(F348)=0,"",IF(F348&lt;DATE(2024,3,1),IF(J348="Paid by tenant to landlord/third party (RUBS)", '5 - Utilities Total'!$D$25*'6 - Per Unit Calculation'!D348,"N/A based on utility billing method"),"N/A move-in date after 3/1/2024"))</f>
        <v/>
      </c>
      <c r="L348" s="164" t="str">
        <f>IF(LEN(F348)=0,"",IF(F348&lt;DATE(2024,3,1),IF(J348="Paid by tenant to landlord/third party (RUBS)",INDEX('Calculation Chart - SCC'!$E$3:$E$23, MATCH(E348,'Calculation Chart - SCC'!$D$3:$D$23, 0)),"N/A based on utility billing method"),"N/A move-in date after 3/1/2024"))</f>
        <v/>
      </c>
      <c r="M348" s="165" t="str">
        <f>IF('2 - Unit Info'!U348 &lt;&gt;"", '2 - Unit Info'!U348, "")</f>
        <v/>
      </c>
      <c r="N348" s="164" t="str">
        <f>IF(LEN(F348)=0,"",IF(F348&lt;DATE(2024,3,1),IF(M348="Paid by tenant to landlord/third party (RUBS)", '5 - Utilities Total'!$D$30*'6 - Per Unit Calculation'!D348,"N/A based on utility billing method"),"N/A move-in date after 3/1/2024"))</f>
        <v/>
      </c>
      <c r="O348" s="182" t="str">
        <f>IF(LEN(F348)=0,"",IF(F348&lt;DATE(2024,3,1),IF(M348="Paid by tenant to landlord/third party (RUBS)",INDEX('Calculation Chart - SCC'!$H$3:$H$23, MATCH(E348,'Calculation Chart - SCC'!$G$3:$G$23, 0)),"N/A based on utility billing method"),"N/A move-in date after 3/1/2024"))</f>
        <v/>
      </c>
      <c r="Q348" s="184" t="str">
        <f t="shared" si="10"/>
        <v/>
      </c>
      <c r="R348" s="97" t="str">
        <f t="shared" si="11"/>
        <v/>
      </c>
    </row>
    <row r="349" spans="1:18" ht="15.75" x14ac:dyDescent="0.25">
      <c r="A349" s="159" t="str">
        <f>IF('2 - Unit Info'!A349&lt;&gt;"",'2 - Unit Info'!A349,"")</f>
        <v/>
      </c>
      <c r="B349" s="160" t="str">
        <f>IF('2 - Unit Info'!E349&lt;&gt;"",'2 - Unit Info'!E349,"")</f>
        <v/>
      </c>
      <c r="C349" s="160" t="str">
        <f>IF('2 - Unit Info'!K349&lt;&gt;"",'2 - Unit Info'!K349,"")</f>
        <v/>
      </c>
      <c r="D349" s="160" t="str">
        <f>IF('2 - Unit Info'!H349&lt;&gt;"",'2 - Unit Info'!H349,"")</f>
        <v/>
      </c>
      <c r="E349" s="161" t="str">
        <f>IF('2 - Unit Info'!J349&lt;&gt;"",'2 - Unit Info'!J349,"")</f>
        <v/>
      </c>
      <c r="F349" s="162" t="str">
        <f>IF('2 - Unit Info'!L349 &lt;&gt;"", '2 - Unit Info'!L349, "")</f>
        <v/>
      </c>
      <c r="G349" s="163" t="str">
        <f>IF('2 - Unit Info'!S349 &lt;&gt;"", '2 - Unit Info'!S349, "")</f>
        <v/>
      </c>
      <c r="H349" s="164" t="str">
        <f>IF(LEN(F349)=0,"",IF(F349&lt;DATE(2024,3,1),IF(G349="Paid by tenant to landlord/third party (RUBS)", '5 - Utilities Total'!$D$20*'6 - Per Unit Calculation'!D349,"N/A based on utility billing method"),"N/A move-in date after 3/1/2024"))</f>
        <v/>
      </c>
      <c r="I349" s="164" t="str">
        <f>IF(LEN(F349)=0,"",IF(F349&lt;DATE(2024,3,1),IF(G349="Paid by tenant to landlord/third party (RUBS)", INDEX('Calculation Chart - SCC'!$B$3:$B$23, MATCH(E349,'Calculation Chart - SCC'!$A$3:$A$23, 0)),"N/A based on utility billing method"),"N/A move-in date after 3/1/2024"))</f>
        <v/>
      </c>
      <c r="J349" s="165" t="str">
        <f>IF('2 - Unit Info'!T349 &lt;&gt;"", '2 - Unit Info'!T349, "")</f>
        <v/>
      </c>
      <c r="K349" s="164" t="str">
        <f>IF(LEN(F349)=0,"",IF(F349&lt;DATE(2024,3,1),IF(J349="Paid by tenant to landlord/third party (RUBS)", '5 - Utilities Total'!$D$25*'6 - Per Unit Calculation'!D349,"N/A based on utility billing method"),"N/A move-in date after 3/1/2024"))</f>
        <v/>
      </c>
      <c r="L349" s="164" t="str">
        <f>IF(LEN(F349)=0,"",IF(F349&lt;DATE(2024,3,1),IF(J349="Paid by tenant to landlord/third party (RUBS)",INDEX('Calculation Chart - SCC'!$E$3:$E$23, MATCH(E349,'Calculation Chart - SCC'!$D$3:$D$23, 0)),"N/A based on utility billing method"),"N/A move-in date after 3/1/2024"))</f>
        <v/>
      </c>
      <c r="M349" s="165" t="str">
        <f>IF('2 - Unit Info'!U349 &lt;&gt;"", '2 - Unit Info'!U349, "")</f>
        <v/>
      </c>
      <c r="N349" s="164" t="str">
        <f>IF(LEN(F349)=0,"",IF(F349&lt;DATE(2024,3,1),IF(M349="Paid by tenant to landlord/third party (RUBS)", '5 - Utilities Total'!$D$30*'6 - Per Unit Calculation'!D349,"N/A based on utility billing method"),"N/A move-in date after 3/1/2024"))</f>
        <v/>
      </c>
      <c r="O349" s="182" t="str">
        <f>IF(LEN(F349)=0,"",IF(F349&lt;DATE(2024,3,1),IF(M349="Paid by tenant to landlord/third party (RUBS)",INDEX('Calculation Chart - SCC'!$H$3:$H$23, MATCH(E349,'Calculation Chart - SCC'!$G$3:$G$23, 0)),"N/A based on utility billing method"),"N/A move-in date after 3/1/2024"))</f>
        <v/>
      </c>
      <c r="Q349" s="184" t="str">
        <f t="shared" si="10"/>
        <v/>
      </c>
      <c r="R349" s="97" t="str">
        <f t="shared" si="11"/>
        <v/>
      </c>
    </row>
    <row r="350" spans="1:18" ht="15.75" x14ac:dyDescent="0.25">
      <c r="A350" s="159" t="str">
        <f>IF('2 - Unit Info'!A350&lt;&gt;"",'2 - Unit Info'!A350,"")</f>
        <v/>
      </c>
      <c r="B350" s="160" t="str">
        <f>IF('2 - Unit Info'!E350&lt;&gt;"",'2 - Unit Info'!E350,"")</f>
        <v/>
      </c>
      <c r="C350" s="160" t="str">
        <f>IF('2 - Unit Info'!K350&lt;&gt;"",'2 - Unit Info'!K350,"")</f>
        <v/>
      </c>
      <c r="D350" s="160" t="str">
        <f>IF('2 - Unit Info'!H350&lt;&gt;"",'2 - Unit Info'!H350,"")</f>
        <v/>
      </c>
      <c r="E350" s="161" t="str">
        <f>IF('2 - Unit Info'!J350&lt;&gt;"",'2 - Unit Info'!J350,"")</f>
        <v/>
      </c>
      <c r="F350" s="162" t="str">
        <f>IF('2 - Unit Info'!L350 &lt;&gt;"", '2 - Unit Info'!L350, "")</f>
        <v/>
      </c>
      <c r="G350" s="163" t="str">
        <f>IF('2 - Unit Info'!S350 &lt;&gt;"", '2 - Unit Info'!S350, "")</f>
        <v/>
      </c>
      <c r="H350" s="164" t="str">
        <f>IF(LEN(F350)=0,"",IF(F350&lt;DATE(2024,3,1),IF(G350="Paid by tenant to landlord/third party (RUBS)", '5 - Utilities Total'!$D$20*'6 - Per Unit Calculation'!D350,"N/A based on utility billing method"),"N/A move-in date after 3/1/2024"))</f>
        <v/>
      </c>
      <c r="I350" s="164" t="str">
        <f>IF(LEN(F350)=0,"",IF(F350&lt;DATE(2024,3,1),IF(G350="Paid by tenant to landlord/third party (RUBS)", INDEX('Calculation Chart - SCC'!$B$3:$B$23, MATCH(E350,'Calculation Chart - SCC'!$A$3:$A$23, 0)),"N/A based on utility billing method"),"N/A move-in date after 3/1/2024"))</f>
        <v/>
      </c>
      <c r="J350" s="165" t="str">
        <f>IF('2 - Unit Info'!T350 &lt;&gt;"", '2 - Unit Info'!T350, "")</f>
        <v/>
      </c>
      <c r="K350" s="164" t="str">
        <f>IF(LEN(F350)=0,"",IF(F350&lt;DATE(2024,3,1),IF(J350="Paid by tenant to landlord/third party (RUBS)", '5 - Utilities Total'!$D$25*'6 - Per Unit Calculation'!D350,"N/A based on utility billing method"),"N/A move-in date after 3/1/2024"))</f>
        <v/>
      </c>
      <c r="L350" s="164" t="str">
        <f>IF(LEN(F350)=0,"",IF(F350&lt;DATE(2024,3,1),IF(J350="Paid by tenant to landlord/third party (RUBS)",INDEX('Calculation Chart - SCC'!$E$3:$E$23, MATCH(E350,'Calculation Chart - SCC'!$D$3:$D$23, 0)),"N/A based on utility billing method"),"N/A move-in date after 3/1/2024"))</f>
        <v/>
      </c>
      <c r="M350" s="165" t="str">
        <f>IF('2 - Unit Info'!U350 &lt;&gt;"", '2 - Unit Info'!U350, "")</f>
        <v/>
      </c>
      <c r="N350" s="164" t="str">
        <f>IF(LEN(F350)=0,"",IF(F350&lt;DATE(2024,3,1),IF(M350="Paid by tenant to landlord/third party (RUBS)", '5 - Utilities Total'!$D$30*'6 - Per Unit Calculation'!D350,"N/A based on utility billing method"),"N/A move-in date after 3/1/2024"))</f>
        <v/>
      </c>
      <c r="O350" s="182" t="str">
        <f>IF(LEN(F350)=0,"",IF(F350&lt;DATE(2024,3,1),IF(M350="Paid by tenant to landlord/third party (RUBS)",INDEX('Calculation Chart - SCC'!$H$3:$H$23, MATCH(E350,'Calculation Chart - SCC'!$G$3:$G$23, 0)),"N/A based on utility billing method"),"N/A move-in date after 3/1/2024"))</f>
        <v/>
      </c>
      <c r="Q350" s="184" t="str">
        <f t="shared" si="10"/>
        <v/>
      </c>
      <c r="R350" s="97" t="str">
        <f t="shared" si="11"/>
        <v/>
      </c>
    </row>
    <row r="351" spans="1:18" ht="15.75" x14ac:dyDescent="0.25">
      <c r="A351" s="159" t="str">
        <f>IF('2 - Unit Info'!A351&lt;&gt;"",'2 - Unit Info'!A351,"")</f>
        <v/>
      </c>
      <c r="B351" s="160" t="str">
        <f>IF('2 - Unit Info'!E351&lt;&gt;"",'2 - Unit Info'!E351,"")</f>
        <v/>
      </c>
      <c r="C351" s="160" t="str">
        <f>IF('2 - Unit Info'!K351&lt;&gt;"",'2 - Unit Info'!K351,"")</f>
        <v/>
      </c>
      <c r="D351" s="160" t="str">
        <f>IF('2 - Unit Info'!H351&lt;&gt;"",'2 - Unit Info'!H351,"")</f>
        <v/>
      </c>
      <c r="E351" s="161" t="str">
        <f>IF('2 - Unit Info'!J351&lt;&gt;"",'2 - Unit Info'!J351,"")</f>
        <v/>
      </c>
      <c r="F351" s="162" t="str">
        <f>IF('2 - Unit Info'!L351 &lt;&gt;"", '2 - Unit Info'!L351, "")</f>
        <v/>
      </c>
      <c r="G351" s="163" t="str">
        <f>IF('2 - Unit Info'!S351 &lt;&gt;"", '2 - Unit Info'!S351, "")</f>
        <v/>
      </c>
      <c r="H351" s="164" t="str">
        <f>IF(LEN(F351)=0,"",IF(F351&lt;DATE(2024,3,1),IF(G351="Paid by tenant to landlord/third party (RUBS)", '5 - Utilities Total'!$D$20*'6 - Per Unit Calculation'!D351,"N/A based on utility billing method"),"N/A move-in date after 3/1/2024"))</f>
        <v/>
      </c>
      <c r="I351" s="164" t="str">
        <f>IF(LEN(F351)=0,"",IF(F351&lt;DATE(2024,3,1),IF(G351="Paid by tenant to landlord/third party (RUBS)", INDEX('Calculation Chart - SCC'!$B$3:$B$23, MATCH(E351,'Calculation Chart - SCC'!$A$3:$A$23, 0)),"N/A based on utility billing method"),"N/A move-in date after 3/1/2024"))</f>
        <v/>
      </c>
      <c r="J351" s="165" t="str">
        <f>IF('2 - Unit Info'!T351 &lt;&gt;"", '2 - Unit Info'!T351, "")</f>
        <v/>
      </c>
      <c r="K351" s="164" t="str">
        <f>IF(LEN(F351)=0,"",IF(F351&lt;DATE(2024,3,1),IF(J351="Paid by tenant to landlord/third party (RUBS)", '5 - Utilities Total'!$D$25*'6 - Per Unit Calculation'!D351,"N/A based on utility billing method"),"N/A move-in date after 3/1/2024"))</f>
        <v/>
      </c>
      <c r="L351" s="164" t="str">
        <f>IF(LEN(F351)=0,"",IF(F351&lt;DATE(2024,3,1),IF(J351="Paid by tenant to landlord/third party (RUBS)",INDEX('Calculation Chart - SCC'!$E$3:$E$23, MATCH(E351,'Calculation Chart - SCC'!$D$3:$D$23, 0)),"N/A based on utility billing method"),"N/A move-in date after 3/1/2024"))</f>
        <v/>
      </c>
      <c r="M351" s="165" t="str">
        <f>IF('2 - Unit Info'!U351 &lt;&gt;"", '2 - Unit Info'!U351, "")</f>
        <v/>
      </c>
      <c r="N351" s="164" t="str">
        <f>IF(LEN(F351)=0,"",IF(F351&lt;DATE(2024,3,1),IF(M351="Paid by tenant to landlord/third party (RUBS)", '5 - Utilities Total'!$D$30*'6 - Per Unit Calculation'!D351,"N/A based on utility billing method"),"N/A move-in date after 3/1/2024"))</f>
        <v/>
      </c>
      <c r="O351" s="182" t="str">
        <f>IF(LEN(F351)=0,"",IF(F351&lt;DATE(2024,3,1),IF(M351="Paid by tenant to landlord/third party (RUBS)",INDEX('Calculation Chart - SCC'!$H$3:$H$23, MATCH(E351,'Calculation Chart - SCC'!$G$3:$G$23, 0)),"N/A based on utility billing method"),"N/A move-in date after 3/1/2024"))</f>
        <v/>
      </c>
      <c r="Q351" s="184" t="str">
        <f t="shared" si="10"/>
        <v/>
      </c>
      <c r="R351" s="97" t="str">
        <f t="shared" si="11"/>
        <v/>
      </c>
    </row>
    <row r="352" spans="1:18" ht="15.75" x14ac:dyDescent="0.25">
      <c r="A352" s="159" t="str">
        <f>IF('2 - Unit Info'!A352&lt;&gt;"",'2 - Unit Info'!A352,"")</f>
        <v/>
      </c>
      <c r="B352" s="160" t="str">
        <f>IF('2 - Unit Info'!E352&lt;&gt;"",'2 - Unit Info'!E352,"")</f>
        <v/>
      </c>
      <c r="C352" s="160" t="str">
        <f>IF('2 - Unit Info'!K352&lt;&gt;"",'2 - Unit Info'!K352,"")</f>
        <v/>
      </c>
      <c r="D352" s="160" t="str">
        <f>IF('2 - Unit Info'!H352&lt;&gt;"",'2 - Unit Info'!H352,"")</f>
        <v/>
      </c>
      <c r="E352" s="161" t="str">
        <f>IF('2 - Unit Info'!J352&lt;&gt;"",'2 - Unit Info'!J352,"")</f>
        <v/>
      </c>
      <c r="F352" s="162" t="str">
        <f>IF('2 - Unit Info'!L352 &lt;&gt;"", '2 - Unit Info'!L352, "")</f>
        <v/>
      </c>
      <c r="G352" s="163" t="str">
        <f>IF('2 - Unit Info'!S352 &lt;&gt;"", '2 - Unit Info'!S352, "")</f>
        <v/>
      </c>
      <c r="H352" s="164" t="str">
        <f>IF(LEN(F352)=0,"",IF(F352&lt;DATE(2024,3,1),IF(G352="Paid by tenant to landlord/third party (RUBS)", '5 - Utilities Total'!$D$20*'6 - Per Unit Calculation'!D352,"N/A based on utility billing method"),"N/A move-in date after 3/1/2024"))</f>
        <v/>
      </c>
      <c r="I352" s="164" t="str">
        <f>IF(LEN(F352)=0,"",IF(F352&lt;DATE(2024,3,1),IF(G352="Paid by tenant to landlord/third party (RUBS)", INDEX('Calculation Chart - SCC'!$B$3:$B$23, MATCH(E352,'Calculation Chart - SCC'!$A$3:$A$23, 0)),"N/A based on utility billing method"),"N/A move-in date after 3/1/2024"))</f>
        <v/>
      </c>
      <c r="J352" s="165" t="str">
        <f>IF('2 - Unit Info'!T352 &lt;&gt;"", '2 - Unit Info'!T352, "")</f>
        <v/>
      </c>
      <c r="K352" s="164" t="str">
        <f>IF(LEN(F352)=0,"",IF(F352&lt;DATE(2024,3,1),IF(J352="Paid by tenant to landlord/third party (RUBS)", '5 - Utilities Total'!$D$25*'6 - Per Unit Calculation'!D352,"N/A based on utility billing method"),"N/A move-in date after 3/1/2024"))</f>
        <v/>
      </c>
      <c r="L352" s="164" t="str">
        <f>IF(LEN(F352)=0,"",IF(F352&lt;DATE(2024,3,1),IF(J352="Paid by tenant to landlord/third party (RUBS)",INDEX('Calculation Chart - SCC'!$E$3:$E$23, MATCH(E352,'Calculation Chart - SCC'!$D$3:$D$23, 0)),"N/A based on utility billing method"),"N/A move-in date after 3/1/2024"))</f>
        <v/>
      </c>
      <c r="M352" s="165" t="str">
        <f>IF('2 - Unit Info'!U352 &lt;&gt;"", '2 - Unit Info'!U352, "")</f>
        <v/>
      </c>
      <c r="N352" s="164" t="str">
        <f>IF(LEN(F352)=0,"",IF(F352&lt;DATE(2024,3,1),IF(M352="Paid by tenant to landlord/third party (RUBS)", '5 - Utilities Total'!$D$30*'6 - Per Unit Calculation'!D352,"N/A based on utility billing method"),"N/A move-in date after 3/1/2024"))</f>
        <v/>
      </c>
      <c r="O352" s="182" t="str">
        <f>IF(LEN(F352)=0,"",IF(F352&lt;DATE(2024,3,1),IF(M352="Paid by tenant to landlord/third party (RUBS)",INDEX('Calculation Chart - SCC'!$H$3:$H$23, MATCH(E352,'Calculation Chart - SCC'!$G$3:$G$23, 0)),"N/A based on utility billing method"),"N/A move-in date after 3/1/2024"))</f>
        <v/>
      </c>
      <c r="Q352" s="184" t="str">
        <f t="shared" si="10"/>
        <v/>
      </c>
      <c r="R352" s="97" t="str">
        <f t="shared" si="11"/>
        <v/>
      </c>
    </row>
    <row r="353" spans="1:18" ht="15.75" x14ac:dyDescent="0.25">
      <c r="A353" s="159" t="str">
        <f>IF('2 - Unit Info'!A353&lt;&gt;"",'2 - Unit Info'!A353,"")</f>
        <v/>
      </c>
      <c r="B353" s="160" t="str">
        <f>IF('2 - Unit Info'!E353&lt;&gt;"",'2 - Unit Info'!E353,"")</f>
        <v/>
      </c>
      <c r="C353" s="160" t="str">
        <f>IF('2 - Unit Info'!K353&lt;&gt;"",'2 - Unit Info'!K353,"")</f>
        <v/>
      </c>
      <c r="D353" s="160" t="str">
        <f>IF('2 - Unit Info'!H353&lt;&gt;"",'2 - Unit Info'!H353,"")</f>
        <v/>
      </c>
      <c r="E353" s="161" t="str">
        <f>IF('2 - Unit Info'!J353&lt;&gt;"",'2 - Unit Info'!J353,"")</f>
        <v/>
      </c>
      <c r="F353" s="162" t="str">
        <f>IF('2 - Unit Info'!L353 &lt;&gt;"", '2 - Unit Info'!L353, "")</f>
        <v/>
      </c>
      <c r="G353" s="163" t="str">
        <f>IF('2 - Unit Info'!S353 &lt;&gt;"", '2 - Unit Info'!S353, "")</f>
        <v/>
      </c>
      <c r="H353" s="164" t="str">
        <f>IF(LEN(F353)=0,"",IF(F353&lt;DATE(2024,3,1),IF(G353="Paid by tenant to landlord/third party (RUBS)", '5 - Utilities Total'!$D$20*'6 - Per Unit Calculation'!D353,"N/A based on utility billing method"),"N/A move-in date after 3/1/2024"))</f>
        <v/>
      </c>
      <c r="I353" s="164" t="str">
        <f>IF(LEN(F353)=0,"",IF(F353&lt;DATE(2024,3,1),IF(G353="Paid by tenant to landlord/third party (RUBS)", INDEX('Calculation Chart - SCC'!$B$3:$B$23, MATCH(E353,'Calculation Chart - SCC'!$A$3:$A$23, 0)),"N/A based on utility billing method"),"N/A move-in date after 3/1/2024"))</f>
        <v/>
      </c>
      <c r="J353" s="165" t="str">
        <f>IF('2 - Unit Info'!T353 &lt;&gt;"", '2 - Unit Info'!T353, "")</f>
        <v/>
      </c>
      <c r="K353" s="164" t="str">
        <f>IF(LEN(F353)=0,"",IF(F353&lt;DATE(2024,3,1),IF(J353="Paid by tenant to landlord/third party (RUBS)", '5 - Utilities Total'!$D$25*'6 - Per Unit Calculation'!D353,"N/A based on utility billing method"),"N/A move-in date after 3/1/2024"))</f>
        <v/>
      </c>
      <c r="L353" s="164" t="str">
        <f>IF(LEN(F353)=0,"",IF(F353&lt;DATE(2024,3,1),IF(J353="Paid by tenant to landlord/third party (RUBS)",INDEX('Calculation Chart - SCC'!$E$3:$E$23, MATCH(E353,'Calculation Chart - SCC'!$D$3:$D$23, 0)),"N/A based on utility billing method"),"N/A move-in date after 3/1/2024"))</f>
        <v/>
      </c>
      <c r="M353" s="165" t="str">
        <f>IF('2 - Unit Info'!U353 &lt;&gt;"", '2 - Unit Info'!U353, "")</f>
        <v/>
      </c>
      <c r="N353" s="164" t="str">
        <f>IF(LEN(F353)=0,"",IF(F353&lt;DATE(2024,3,1),IF(M353="Paid by tenant to landlord/third party (RUBS)", '5 - Utilities Total'!$D$30*'6 - Per Unit Calculation'!D353,"N/A based on utility billing method"),"N/A move-in date after 3/1/2024"))</f>
        <v/>
      </c>
      <c r="O353" s="182" t="str">
        <f>IF(LEN(F353)=0,"",IF(F353&lt;DATE(2024,3,1),IF(M353="Paid by tenant to landlord/third party (RUBS)",INDEX('Calculation Chart - SCC'!$H$3:$H$23, MATCH(E353,'Calculation Chart - SCC'!$G$3:$G$23, 0)),"N/A based on utility billing method"),"N/A move-in date after 3/1/2024"))</f>
        <v/>
      </c>
      <c r="Q353" s="184" t="str">
        <f t="shared" si="10"/>
        <v/>
      </c>
      <c r="R353" s="97" t="str">
        <f t="shared" si="11"/>
        <v/>
      </c>
    </row>
    <row r="354" spans="1:18" ht="15.75" x14ac:dyDescent="0.25">
      <c r="A354" s="159" t="str">
        <f>IF('2 - Unit Info'!A354&lt;&gt;"",'2 - Unit Info'!A354,"")</f>
        <v/>
      </c>
      <c r="B354" s="160" t="str">
        <f>IF('2 - Unit Info'!E354&lt;&gt;"",'2 - Unit Info'!E354,"")</f>
        <v/>
      </c>
      <c r="C354" s="160" t="str">
        <f>IF('2 - Unit Info'!K354&lt;&gt;"",'2 - Unit Info'!K354,"")</f>
        <v/>
      </c>
      <c r="D354" s="160" t="str">
        <f>IF('2 - Unit Info'!H354&lt;&gt;"",'2 - Unit Info'!H354,"")</f>
        <v/>
      </c>
      <c r="E354" s="161" t="str">
        <f>IF('2 - Unit Info'!J354&lt;&gt;"",'2 - Unit Info'!J354,"")</f>
        <v/>
      </c>
      <c r="F354" s="162" t="str">
        <f>IF('2 - Unit Info'!L354 &lt;&gt;"", '2 - Unit Info'!L354, "")</f>
        <v/>
      </c>
      <c r="G354" s="163" t="str">
        <f>IF('2 - Unit Info'!S354 &lt;&gt;"", '2 - Unit Info'!S354, "")</f>
        <v/>
      </c>
      <c r="H354" s="164" t="str">
        <f>IF(LEN(F354)=0,"",IF(F354&lt;DATE(2024,3,1),IF(G354="Paid by tenant to landlord/third party (RUBS)", '5 - Utilities Total'!$D$20*'6 - Per Unit Calculation'!D354,"N/A based on utility billing method"),"N/A move-in date after 3/1/2024"))</f>
        <v/>
      </c>
      <c r="I354" s="164" t="str">
        <f>IF(LEN(F354)=0,"",IF(F354&lt;DATE(2024,3,1),IF(G354="Paid by tenant to landlord/third party (RUBS)", INDEX('Calculation Chart - SCC'!$B$3:$B$23, MATCH(E354,'Calculation Chart - SCC'!$A$3:$A$23, 0)),"N/A based on utility billing method"),"N/A move-in date after 3/1/2024"))</f>
        <v/>
      </c>
      <c r="J354" s="165" t="str">
        <f>IF('2 - Unit Info'!T354 &lt;&gt;"", '2 - Unit Info'!T354, "")</f>
        <v/>
      </c>
      <c r="K354" s="164" t="str">
        <f>IF(LEN(F354)=0,"",IF(F354&lt;DATE(2024,3,1),IF(J354="Paid by tenant to landlord/third party (RUBS)", '5 - Utilities Total'!$D$25*'6 - Per Unit Calculation'!D354,"N/A based on utility billing method"),"N/A move-in date after 3/1/2024"))</f>
        <v/>
      </c>
      <c r="L354" s="164" t="str">
        <f>IF(LEN(F354)=0,"",IF(F354&lt;DATE(2024,3,1),IF(J354="Paid by tenant to landlord/third party (RUBS)",INDEX('Calculation Chart - SCC'!$E$3:$E$23, MATCH(E354,'Calculation Chart - SCC'!$D$3:$D$23, 0)),"N/A based on utility billing method"),"N/A move-in date after 3/1/2024"))</f>
        <v/>
      </c>
      <c r="M354" s="165" t="str">
        <f>IF('2 - Unit Info'!U354 &lt;&gt;"", '2 - Unit Info'!U354, "")</f>
        <v/>
      </c>
      <c r="N354" s="164" t="str">
        <f>IF(LEN(F354)=0,"",IF(F354&lt;DATE(2024,3,1),IF(M354="Paid by tenant to landlord/third party (RUBS)", '5 - Utilities Total'!$D$30*'6 - Per Unit Calculation'!D354,"N/A based on utility billing method"),"N/A move-in date after 3/1/2024"))</f>
        <v/>
      </c>
      <c r="O354" s="182" t="str">
        <f>IF(LEN(F354)=0,"",IF(F354&lt;DATE(2024,3,1),IF(M354="Paid by tenant to landlord/third party (RUBS)",INDEX('Calculation Chart - SCC'!$H$3:$H$23, MATCH(E354,'Calculation Chart - SCC'!$G$3:$G$23, 0)),"N/A based on utility billing method"),"N/A move-in date after 3/1/2024"))</f>
        <v/>
      </c>
      <c r="Q354" s="184" t="str">
        <f t="shared" si="10"/>
        <v/>
      </c>
      <c r="R354" s="97" t="str">
        <f t="shared" si="11"/>
        <v/>
      </c>
    </row>
    <row r="355" spans="1:18" ht="15.75" x14ac:dyDescent="0.25">
      <c r="A355" s="159" t="str">
        <f>IF('2 - Unit Info'!A355&lt;&gt;"",'2 - Unit Info'!A355,"")</f>
        <v/>
      </c>
      <c r="B355" s="160" t="str">
        <f>IF('2 - Unit Info'!E355&lt;&gt;"",'2 - Unit Info'!E355,"")</f>
        <v/>
      </c>
      <c r="C355" s="160" t="str">
        <f>IF('2 - Unit Info'!K355&lt;&gt;"",'2 - Unit Info'!K355,"")</f>
        <v/>
      </c>
      <c r="D355" s="160" t="str">
        <f>IF('2 - Unit Info'!H355&lt;&gt;"",'2 - Unit Info'!H355,"")</f>
        <v/>
      </c>
      <c r="E355" s="161" t="str">
        <f>IF('2 - Unit Info'!J355&lt;&gt;"",'2 - Unit Info'!J355,"")</f>
        <v/>
      </c>
      <c r="F355" s="162" t="str">
        <f>IF('2 - Unit Info'!L355 &lt;&gt;"", '2 - Unit Info'!L355, "")</f>
        <v/>
      </c>
      <c r="G355" s="163" t="str">
        <f>IF('2 - Unit Info'!S355 &lt;&gt;"", '2 - Unit Info'!S355, "")</f>
        <v/>
      </c>
      <c r="H355" s="164" t="str">
        <f>IF(LEN(F355)=0,"",IF(F355&lt;DATE(2024,3,1),IF(G355="Paid by tenant to landlord/third party (RUBS)", '5 - Utilities Total'!$D$20*'6 - Per Unit Calculation'!D355,"N/A based on utility billing method"),"N/A move-in date after 3/1/2024"))</f>
        <v/>
      </c>
      <c r="I355" s="164" t="str">
        <f>IF(LEN(F355)=0,"",IF(F355&lt;DATE(2024,3,1),IF(G355="Paid by tenant to landlord/third party (RUBS)", INDEX('Calculation Chart - SCC'!$B$3:$B$23, MATCH(E355,'Calculation Chart - SCC'!$A$3:$A$23, 0)),"N/A based on utility billing method"),"N/A move-in date after 3/1/2024"))</f>
        <v/>
      </c>
      <c r="J355" s="165" t="str">
        <f>IF('2 - Unit Info'!T355 &lt;&gt;"", '2 - Unit Info'!T355, "")</f>
        <v/>
      </c>
      <c r="K355" s="164" t="str">
        <f>IF(LEN(F355)=0,"",IF(F355&lt;DATE(2024,3,1),IF(J355="Paid by tenant to landlord/third party (RUBS)", '5 - Utilities Total'!$D$25*'6 - Per Unit Calculation'!D355,"N/A based on utility billing method"),"N/A move-in date after 3/1/2024"))</f>
        <v/>
      </c>
      <c r="L355" s="164" t="str">
        <f>IF(LEN(F355)=0,"",IF(F355&lt;DATE(2024,3,1),IF(J355="Paid by tenant to landlord/third party (RUBS)",INDEX('Calculation Chart - SCC'!$E$3:$E$23, MATCH(E355,'Calculation Chart - SCC'!$D$3:$D$23, 0)),"N/A based on utility billing method"),"N/A move-in date after 3/1/2024"))</f>
        <v/>
      </c>
      <c r="M355" s="165" t="str">
        <f>IF('2 - Unit Info'!U355 &lt;&gt;"", '2 - Unit Info'!U355, "")</f>
        <v/>
      </c>
      <c r="N355" s="164" t="str">
        <f>IF(LEN(F355)=0,"",IF(F355&lt;DATE(2024,3,1),IF(M355="Paid by tenant to landlord/third party (RUBS)", '5 - Utilities Total'!$D$30*'6 - Per Unit Calculation'!D355,"N/A based on utility billing method"),"N/A move-in date after 3/1/2024"))</f>
        <v/>
      </c>
      <c r="O355" s="182" t="str">
        <f>IF(LEN(F355)=0,"",IF(F355&lt;DATE(2024,3,1),IF(M355="Paid by tenant to landlord/third party (RUBS)",INDEX('Calculation Chart - SCC'!$H$3:$H$23, MATCH(E355,'Calculation Chart - SCC'!$G$3:$G$23, 0)),"N/A based on utility billing method"),"N/A move-in date after 3/1/2024"))</f>
        <v/>
      </c>
      <c r="Q355" s="184" t="str">
        <f t="shared" si="10"/>
        <v/>
      </c>
      <c r="R355" s="97" t="str">
        <f t="shared" si="11"/>
        <v/>
      </c>
    </row>
    <row r="356" spans="1:18" ht="15.75" x14ac:dyDescent="0.25">
      <c r="A356" s="159" t="str">
        <f>IF('2 - Unit Info'!A356&lt;&gt;"",'2 - Unit Info'!A356,"")</f>
        <v/>
      </c>
      <c r="B356" s="160" t="str">
        <f>IF('2 - Unit Info'!E356&lt;&gt;"",'2 - Unit Info'!E356,"")</f>
        <v/>
      </c>
      <c r="C356" s="160" t="str">
        <f>IF('2 - Unit Info'!K356&lt;&gt;"",'2 - Unit Info'!K356,"")</f>
        <v/>
      </c>
      <c r="D356" s="160" t="str">
        <f>IF('2 - Unit Info'!H356&lt;&gt;"",'2 - Unit Info'!H356,"")</f>
        <v/>
      </c>
      <c r="E356" s="161" t="str">
        <f>IF('2 - Unit Info'!J356&lt;&gt;"",'2 - Unit Info'!J356,"")</f>
        <v/>
      </c>
      <c r="F356" s="162" t="str">
        <f>IF('2 - Unit Info'!L356 &lt;&gt;"", '2 - Unit Info'!L356, "")</f>
        <v/>
      </c>
      <c r="G356" s="163" t="str">
        <f>IF('2 - Unit Info'!S356 &lt;&gt;"", '2 - Unit Info'!S356, "")</f>
        <v/>
      </c>
      <c r="H356" s="164" t="str">
        <f>IF(LEN(F356)=0,"",IF(F356&lt;DATE(2024,3,1),IF(G356="Paid by tenant to landlord/third party (RUBS)", '5 - Utilities Total'!$D$20*'6 - Per Unit Calculation'!D356,"N/A based on utility billing method"),"N/A move-in date after 3/1/2024"))</f>
        <v/>
      </c>
      <c r="I356" s="164" t="str">
        <f>IF(LEN(F356)=0,"",IF(F356&lt;DATE(2024,3,1),IF(G356="Paid by tenant to landlord/third party (RUBS)", INDEX('Calculation Chart - SCC'!$B$3:$B$23, MATCH(E356,'Calculation Chart - SCC'!$A$3:$A$23, 0)),"N/A based on utility billing method"),"N/A move-in date after 3/1/2024"))</f>
        <v/>
      </c>
      <c r="J356" s="165" t="str">
        <f>IF('2 - Unit Info'!T356 &lt;&gt;"", '2 - Unit Info'!T356, "")</f>
        <v/>
      </c>
      <c r="K356" s="164" t="str">
        <f>IF(LEN(F356)=0,"",IF(F356&lt;DATE(2024,3,1),IF(J356="Paid by tenant to landlord/third party (RUBS)", '5 - Utilities Total'!$D$25*'6 - Per Unit Calculation'!D356,"N/A based on utility billing method"),"N/A move-in date after 3/1/2024"))</f>
        <v/>
      </c>
      <c r="L356" s="164" t="str">
        <f>IF(LEN(F356)=0,"",IF(F356&lt;DATE(2024,3,1),IF(J356="Paid by tenant to landlord/third party (RUBS)",INDEX('Calculation Chart - SCC'!$E$3:$E$23, MATCH(E356,'Calculation Chart - SCC'!$D$3:$D$23, 0)),"N/A based on utility billing method"),"N/A move-in date after 3/1/2024"))</f>
        <v/>
      </c>
      <c r="M356" s="165" t="str">
        <f>IF('2 - Unit Info'!U356 &lt;&gt;"", '2 - Unit Info'!U356, "")</f>
        <v/>
      </c>
      <c r="N356" s="164" t="str">
        <f>IF(LEN(F356)=0,"",IF(F356&lt;DATE(2024,3,1),IF(M356="Paid by tenant to landlord/third party (RUBS)", '5 - Utilities Total'!$D$30*'6 - Per Unit Calculation'!D356,"N/A based on utility billing method"),"N/A move-in date after 3/1/2024"))</f>
        <v/>
      </c>
      <c r="O356" s="182" t="str">
        <f>IF(LEN(F356)=0,"",IF(F356&lt;DATE(2024,3,1),IF(M356="Paid by tenant to landlord/third party (RUBS)",INDEX('Calculation Chart - SCC'!$H$3:$H$23, MATCH(E356,'Calculation Chart - SCC'!$G$3:$G$23, 0)),"N/A based on utility billing method"),"N/A move-in date after 3/1/2024"))</f>
        <v/>
      </c>
      <c r="Q356" s="184" t="str">
        <f t="shared" si="10"/>
        <v/>
      </c>
      <c r="R356" s="97" t="str">
        <f t="shared" si="11"/>
        <v/>
      </c>
    </row>
    <row r="357" spans="1:18" ht="15.75" x14ac:dyDescent="0.25">
      <c r="A357" s="159" t="str">
        <f>IF('2 - Unit Info'!A357&lt;&gt;"",'2 - Unit Info'!A357,"")</f>
        <v/>
      </c>
      <c r="B357" s="160" t="str">
        <f>IF('2 - Unit Info'!E357&lt;&gt;"",'2 - Unit Info'!E357,"")</f>
        <v/>
      </c>
      <c r="C357" s="160" t="str">
        <f>IF('2 - Unit Info'!K357&lt;&gt;"",'2 - Unit Info'!K357,"")</f>
        <v/>
      </c>
      <c r="D357" s="160" t="str">
        <f>IF('2 - Unit Info'!H357&lt;&gt;"",'2 - Unit Info'!H357,"")</f>
        <v/>
      </c>
      <c r="E357" s="161" t="str">
        <f>IF('2 - Unit Info'!J357&lt;&gt;"",'2 - Unit Info'!J357,"")</f>
        <v/>
      </c>
      <c r="F357" s="162" t="str">
        <f>IF('2 - Unit Info'!L357 &lt;&gt;"", '2 - Unit Info'!L357, "")</f>
        <v/>
      </c>
      <c r="G357" s="163" t="str">
        <f>IF('2 - Unit Info'!S357 &lt;&gt;"", '2 - Unit Info'!S357, "")</f>
        <v/>
      </c>
      <c r="H357" s="164" t="str">
        <f>IF(LEN(F357)=0,"",IF(F357&lt;DATE(2024,3,1),IF(G357="Paid by tenant to landlord/third party (RUBS)", '5 - Utilities Total'!$D$20*'6 - Per Unit Calculation'!D357,"N/A based on utility billing method"),"N/A move-in date after 3/1/2024"))</f>
        <v/>
      </c>
      <c r="I357" s="164" t="str">
        <f>IF(LEN(F357)=0,"",IF(F357&lt;DATE(2024,3,1),IF(G357="Paid by tenant to landlord/third party (RUBS)", INDEX('Calculation Chart - SCC'!$B$3:$B$23, MATCH(E357,'Calculation Chart - SCC'!$A$3:$A$23, 0)),"N/A based on utility billing method"),"N/A move-in date after 3/1/2024"))</f>
        <v/>
      </c>
      <c r="J357" s="165" t="str">
        <f>IF('2 - Unit Info'!T357 &lt;&gt;"", '2 - Unit Info'!T357, "")</f>
        <v/>
      </c>
      <c r="K357" s="164" t="str">
        <f>IF(LEN(F357)=0,"",IF(F357&lt;DATE(2024,3,1),IF(J357="Paid by tenant to landlord/third party (RUBS)", '5 - Utilities Total'!$D$25*'6 - Per Unit Calculation'!D357,"N/A based on utility billing method"),"N/A move-in date after 3/1/2024"))</f>
        <v/>
      </c>
      <c r="L357" s="164" t="str">
        <f>IF(LEN(F357)=0,"",IF(F357&lt;DATE(2024,3,1),IF(J357="Paid by tenant to landlord/third party (RUBS)",INDEX('Calculation Chart - SCC'!$E$3:$E$23, MATCH(E357,'Calculation Chart - SCC'!$D$3:$D$23, 0)),"N/A based on utility billing method"),"N/A move-in date after 3/1/2024"))</f>
        <v/>
      </c>
      <c r="M357" s="165" t="str">
        <f>IF('2 - Unit Info'!U357 &lt;&gt;"", '2 - Unit Info'!U357, "")</f>
        <v/>
      </c>
      <c r="N357" s="164" t="str">
        <f>IF(LEN(F357)=0,"",IF(F357&lt;DATE(2024,3,1),IF(M357="Paid by tenant to landlord/third party (RUBS)", '5 - Utilities Total'!$D$30*'6 - Per Unit Calculation'!D357,"N/A based on utility billing method"),"N/A move-in date after 3/1/2024"))</f>
        <v/>
      </c>
      <c r="O357" s="182" t="str">
        <f>IF(LEN(F357)=0,"",IF(F357&lt;DATE(2024,3,1),IF(M357="Paid by tenant to landlord/third party (RUBS)",INDEX('Calculation Chart - SCC'!$H$3:$H$23, MATCH(E357,'Calculation Chart - SCC'!$G$3:$G$23, 0)),"N/A based on utility billing method"),"N/A move-in date after 3/1/2024"))</f>
        <v/>
      </c>
      <c r="Q357" s="184" t="str">
        <f t="shared" si="10"/>
        <v/>
      </c>
      <c r="R357" s="97" t="str">
        <f t="shared" si="11"/>
        <v/>
      </c>
    </row>
    <row r="358" spans="1:18" ht="15.75" x14ac:dyDescent="0.25">
      <c r="A358" s="159" t="str">
        <f>IF('2 - Unit Info'!A358&lt;&gt;"",'2 - Unit Info'!A358,"")</f>
        <v/>
      </c>
      <c r="B358" s="160" t="str">
        <f>IF('2 - Unit Info'!E358&lt;&gt;"",'2 - Unit Info'!E358,"")</f>
        <v/>
      </c>
      <c r="C358" s="160" t="str">
        <f>IF('2 - Unit Info'!K358&lt;&gt;"",'2 - Unit Info'!K358,"")</f>
        <v/>
      </c>
      <c r="D358" s="160" t="str">
        <f>IF('2 - Unit Info'!H358&lt;&gt;"",'2 - Unit Info'!H358,"")</f>
        <v/>
      </c>
      <c r="E358" s="161" t="str">
        <f>IF('2 - Unit Info'!J358&lt;&gt;"",'2 - Unit Info'!J358,"")</f>
        <v/>
      </c>
      <c r="F358" s="162" t="str">
        <f>IF('2 - Unit Info'!L358 &lt;&gt;"", '2 - Unit Info'!L358, "")</f>
        <v/>
      </c>
      <c r="G358" s="163" t="str">
        <f>IF('2 - Unit Info'!S358 &lt;&gt;"", '2 - Unit Info'!S358, "")</f>
        <v/>
      </c>
      <c r="H358" s="164" t="str">
        <f>IF(LEN(F358)=0,"",IF(F358&lt;DATE(2024,3,1),IF(G358="Paid by tenant to landlord/third party (RUBS)", '5 - Utilities Total'!$D$20*'6 - Per Unit Calculation'!D358,"N/A based on utility billing method"),"N/A move-in date after 3/1/2024"))</f>
        <v/>
      </c>
      <c r="I358" s="164" t="str">
        <f>IF(LEN(F358)=0,"",IF(F358&lt;DATE(2024,3,1),IF(G358="Paid by tenant to landlord/third party (RUBS)", INDEX('Calculation Chart - SCC'!$B$3:$B$23, MATCH(E358,'Calculation Chart - SCC'!$A$3:$A$23, 0)),"N/A based on utility billing method"),"N/A move-in date after 3/1/2024"))</f>
        <v/>
      </c>
      <c r="J358" s="165" t="str">
        <f>IF('2 - Unit Info'!T358 &lt;&gt;"", '2 - Unit Info'!T358, "")</f>
        <v/>
      </c>
      <c r="K358" s="164" t="str">
        <f>IF(LEN(F358)=0,"",IF(F358&lt;DATE(2024,3,1),IF(J358="Paid by tenant to landlord/third party (RUBS)", '5 - Utilities Total'!$D$25*'6 - Per Unit Calculation'!D358,"N/A based on utility billing method"),"N/A move-in date after 3/1/2024"))</f>
        <v/>
      </c>
      <c r="L358" s="164" t="str">
        <f>IF(LEN(F358)=0,"",IF(F358&lt;DATE(2024,3,1),IF(J358="Paid by tenant to landlord/third party (RUBS)",INDEX('Calculation Chart - SCC'!$E$3:$E$23, MATCH(E358,'Calculation Chart - SCC'!$D$3:$D$23, 0)),"N/A based on utility billing method"),"N/A move-in date after 3/1/2024"))</f>
        <v/>
      </c>
      <c r="M358" s="165" t="str">
        <f>IF('2 - Unit Info'!U358 &lt;&gt;"", '2 - Unit Info'!U358, "")</f>
        <v/>
      </c>
      <c r="N358" s="164" t="str">
        <f>IF(LEN(F358)=0,"",IF(F358&lt;DATE(2024,3,1),IF(M358="Paid by tenant to landlord/third party (RUBS)", '5 - Utilities Total'!$D$30*'6 - Per Unit Calculation'!D358,"N/A based on utility billing method"),"N/A move-in date after 3/1/2024"))</f>
        <v/>
      </c>
      <c r="O358" s="182" t="str">
        <f>IF(LEN(F358)=0,"",IF(F358&lt;DATE(2024,3,1),IF(M358="Paid by tenant to landlord/third party (RUBS)",INDEX('Calculation Chart - SCC'!$H$3:$H$23, MATCH(E358,'Calculation Chart - SCC'!$G$3:$G$23, 0)),"N/A based on utility billing method"),"N/A move-in date after 3/1/2024"))</f>
        <v/>
      </c>
      <c r="Q358" s="184" t="str">
        <f t="shared" si="10"/>
        <v/>
      </c>
      <c r="R358" s="97" t="str">
        <f t="shared" si="11"/>
        <v/>
      </c>
    </row>
    <row r="359" spans="1:18" ht="15.75" x14ac:dyDescent="0.25">
      <c r="A359" s="159" t="str">
        <f>IF('2 - Unit Info'!A359&lt;&gt;"",'2 - Unit Info'!A359,"")</f>
        <v/>
      </c>
      <c r="B359" s="160" t="str">
        <f>IF('2 - Unit Info'!E359&lt;&gt;"",'2 - Unit Info'!E359,"")</f>
        <v/>
      </c>
      <c r="C359" s="160" t="str">
        <f>IF('2 - Unit Info'!K359&lt;&gt;"",'2 - Unit Info'!K359,"")</f>
        <v/>
      </c>
      <c r="D359" s="160" t="str">
        <f>IF('2 - Unit Info'!H359&lt;&gt;"",'2 - Unit Info'!H359,"")</f>
        <v/>
      </c>
      <c r="E359" s="161" t="str">
        <f>IF('2 - Unit Info'!J359&lt;&gt;"",'2 - Unit Info'!J359,"")</f>
        <v/>
      </c>
      <c r="F359" s="162" t="str">
        <f>IF('2 - Unit Info'!L359 &lt;&gt;"", '2 - Unit Info'!L359, "")</f>
        <v/>
      </c>
      <c r="G359" s="163" t="str">
        <f>IF('2 - Unit Info'!S359 &lt;&gt;"", '2 - Unit Info'!S359, "")</f>
        <v/>
      </c>
      <c r="H359" s="164" t="str">
        <f>IF(LEN(F359)=0,"",IF(F359&lt;DATE(2024,3,1),IF(G359="Paid by tenant to landlord/third party (RUBS)", '5 - Utilities Total'!$D$20*'6 - Per Unit Calculation'!D359,"N/A based on utility billing method"),"N/A move-in date after 3/1/2024"))</f>
        <v/>
      </c>
      <c r="I359" s="164" t="str">
        <f>IF(LEN(F359)=0,"",IF(F359&lt;DATE(2024,3,1),IF(G359="Paid by tenant to landlord/third party (RUBS)", INDEX('Calculation Chart - SCC'!$B$3:$B$23, MATCH(E359,'Calculation Chart - SCC'!$A$3:$A$23, 0)),"N/A based on utility billing method"),"N/A move-in date after 3/1/2024"))</f>
        <v/>
      </c>
      <c r="J359" s="165" t="str">
        <f>IF('2 - Unit Info'!T359 &lt;&gt;"", '2 - Unit Info'!T359, "")</f>
        <v/>
      </c>
      <c r="K359" s="164" t="str">
        <f>IF(LEN(F359)=0,"",IF(F359&lt;DATE(2024,3,1),IF(J359="Paid by tenant to landlord/third party (RUBS)", '5 - Utilities Total'!$D$25*'6 - Per Unit Calculation'!D359,"N/A based on utility billing method"),"N/A move-in date after 3/1/2024"))</f>
        <v/>
      </c>
      <c r="L359" s="164" t="str">
        <f>IF(LEN(F359)=0,"",IF(F359&lt;DATE(2024,3,1),IF(J359="Paid by tenant to landlord/third party (RUBS)",INDEX('Calculation Chart - SCC'!$E$3:$E$23, MATCH(E359,'Calculation Chart - SCC'!$D$3:$D$23, 0)),"N/A based on utility billing method"),"N/A move-in date after 3/1/2024"))</f>
        <v/>
      </c>
      <c r="M359" s="165" t="str">
        <f>IF('2 - Unit Info'!U359 &lt;&gt;"", '2 - Unit Info'!U359, "")</f>
        <v/>
      </c>
      <c r="N359" s="164" t="str">
        <f>IF(LEN(F359)=0,"",IF(F359&lt;DATE(2024,3,1),IF(M359="Paid by tenant to landlord/third party (RUBS)", '5 - Utilities Total'!$D$30*'6 - Per Unit Calculation'!D359,"N/A based on utility billing method"),"N/A move-in date after 3/1/2024"))</f>
        <v/>
      </c>
      <c r="O359" s="182" t="str">
        <f>IF(LEN(F359)=0,"",IF(F359&lt;DATE(2024,3,1),IF(M359="Paid by tenant to landlord/third party (RUBS)",INDEX('Calculation Chart - SCC'!$H$3:$H$23, MATCH(E359,'Calculation Chart - SCC'!$G$3:$G$23, 0)),"N/A based on utility billing method"),"N/A move-in date after 3/1/2024"))</f>
        <v/>
      </c>
      <c r="Q359" s="184" t="str">
        <f t="shared" si="10"/>
        <v/>
      </c>
      <c r="R359" s="97" t="str">
        <f t="shared" si="11"/>
        <v/>
      </c>
    </row>
    <row r="360" spans="1:18" ht="15.75" x14ac:dyDescent="0.25">
      <c r="A360" s="159" t="str">
        <f>IF('2 - Unit Info'!A360&lt;&gt;"",'2 - Unit Info'!A360,"")</f>
        <v/>
      </c>
      <c r="B360" s="160" t="str">
        <f>IF('2 - Unit Info'!E360&lt;&gt;"",'2 - Unit Info'!E360,"")</f>
        <v/>
      </c>
      <c r="C360" s="160" t="str">
        <f>IF('2 - Unit Info'!K360&lt;&gt;"",'2 - Unit Info'!K360,"")</f>
        <v/>
      </c>
      <c r="D360" s="160" t="str">
        <f>IF('2 - Unit Info'!H360&lt;&gt;"",'2 - Unit Info'!H360,"")</f>
        <v/>
      </c>
      <c r="E360" s="161" t="str">
        <f>IF('2 - Unit Info'!J360&lt;&gt;"",'2 - Unit Info'!J360,"")</f>
        <v/>
      </c>
      <c r="F360" s="162" t="str">
        <f>IF('2 - Unit Info'!L360 &lt;&gt;"", '2 - Unit Info'!L360, "")</f>
        <v/>
      </c>
      <c r="G360" s="163" t="str">
        <f>IF('2 - Unit Info'!S360 &lt;&gt;"", '2 - Unit Info'!S360, "")</f>
        <v/>
      </c>
      <c r="H360" s="164" t="str">
        <f>IF(LEN(F360)=0,"",IF(F360&lt;DATE(2024,3,1),IF(G360="Paid by tenant to landlord/third party (RUBS)", '5 - Utilities Total'!$D$20*'6 - Per Unit Calculation'!D360,"N/A based on utility billing method"),"N/A move-in date after 3/1/2024"))</f>
        <v/>
      </c>
      <c r="I360" s="164" t="str">
        <f>IF(LEN(F360)=0,"",IF(F360&lt;DATE(2024,3,1),IF(G360="Paid by tenant to landlord/third party (RUBS)", INDEX('Calculation Chart - SCC'!$B$3:$B$23, MATCH(E360,'Calculation Chart - SCC'!$A$3:$A$23, 0)),"N/A based on utility billing method"),"N/A move-in date after 3/1/2024"))</f>
        <v/>
      </c>
      <c r="J360" s="165" t="str">
        <f>IF('2 - Unit Info'!T360 &lt;&gt;"", '2 - Unit Info'!T360, "")</f>
        <v/>
      </c>
      <c r="K360" s="164" t="str">
        <f>IF(LEN(F360)=0,"",IF(F360&lt;DATE(2024,3,1),IF(J360="Paid by tenant to landlord/third party (RUBS)", '5 - Utilities Total'!$D$25*'6 - Per Unit Calculation'!D360,"N/A based on utility billing method"),"N/A move-in date after 3/1/2024"))</f>
        <v/>
      </c>
      <c r="L360" s="164" t="str">
        <f>IF(LEN(F360)=0,"",IF(F360&lt;DATE(2024,3,1),IF(J360="Paid by tenant to landlord/third party (RUBS)",INDEX('Calculation Chart - SCC'!$E$3:$E$23, MATCH(E360,'Calculation Chart - SCC'!$D$3:$D$23, 0)),"N/A based on utility billing method"),"N/A move-in date after 3/1/2024"))</f>
        <v/>
      </c>
      <c r="M360" s="165" t="str">
        <f>IF('2 - Unit Info'!U360 &lt;&gt;"", '2 - Unit Info'!U360, "")</f>
        <v/>
      </c>
      <c r="N360" s="164" t="str">
        <f>IF(LEN(F360)=0,"",IF(F360&lt;DATE(2024,3,1),IF(M360="Paid by tenant to landlord/third party (RUBS)", '5 - Utilities Total'!$D$30*'6 - Per Unit Calculation'!D360,"N/A based on utility billing method"),"N/A move-in date after 3/1/2024"))</f>
        <v/>
      </c>
      <c r="O360" s="182" t="str">
        <f>IF(LEN(F360)=0,"",IF(F360&lt;DATE(2024,3,1),IF(M360="Paid by tenant to landlord/third party (RUBS)",INDEX('Calculation Chart - SCC'!$H$3:$H$23, MATCH(E360,'Calculation Chart - SCC'!$G$3:$G$23, 0)),"N/A based on utility billing method"),"N/A move-in date after 3/1/2024"))</f>
        <v/>
      </c>
      <c r="Q360" s="184" t="str">
        <f t="shared" si="10"/>
        <v/>
      </c>
      <c r="R360" s="97" t="str">
        <f t="shared" si="11"/>
        <v/>
      </c>
    </row>
    <row r="361" spans="1:18" ht="15.75" x14ac:dyDescent="0.25">
      <c r="A361" s="159" t="str">
        <f>IF('2 - Unit Info'!A361&lt;&gt;"",'2 - Unit Info'!A361,"")</f>
        <v/>
      </c>
      <c r="B361" s="160" t="str">
        <f>IF('2 - Unit Info'!E361&lt;&gt;"",'2 - Unit Info'!E361,"")</f>
        <v/>
      </c>
      <c r="C361" s="160" t="str">
        <f>IF('2 - Unit Info'!K361&lt;&gt;"",'2 - Unit Info'!K361,"")</f>
        <v/>
      </c>
      <c r="D361" s="160" t="str">
        <f>IF('2 - Unit Info'!H361&lt;&gt;"",'2 - Unit Info'!H361,"")</f>
        <v/>
      </c>
      <c r="E361" s="161" t="str">
        <f>IF('2 - Unit Info'!J361&lt;&gt;"",'2 - Unit Info'!J361,"")</f>
        <v/>
      </c>
      <c r="F361" s="162" t="str">
        <f>IF('2 - Unit Info'!L361 &lt;&gt;"", '2 - Unit Info'!L361, "")</f>
        <v/>
      </c>
      <c r="G361" s="163" t="str">
        <f>IF('2 - Unit Info'!S361 &lt;&gt;"", '2 - Unit Info'!S361, "")</f>
        <v/>
      </c>
      <c r="H361" s="164" t="str">
        <f>IF(LEN(F361)=0,"",IF(F361&lt;DATE(2024,3,1),IF(G361="Paid by tenant to landlord/third party (RUBS)", '5 - Utilities Total'!$D$20*'6 - Per Unit Calculation'!D361,"N/A based on utility billing method"),"N/A move-in date after 3/1/2024"))</f>
        <v/>
      </c>
      <c r="I361" s="164" t="str">
        <f>IF(LEN(F361)=0,"",IF(F361&lt;DATE(2024,3,1),IF(G361="Paid by tenant to landlord/third party (RUBS)", INDEX('Calculation Chart - SCC'!$B$3:$B$23, MATCH(E361,'Calculation Chart - SCC'!$A$3:$A$23, 0)),"N/A based on utility billing method"),"N/A move-in date after 3/1/2024"))</f>
        <v/>
      </c>
      <c r="J361" s="165" t="str">
        <f>IF('2 - Unit Info'!T361 &lt;&gt;"", '2 - Unit Info'!T361, "")</f>
        <v/>
      </c>
      <c r="K361" s="164" t="str">
        <f>IF(LEN(F361)=0,"",IF(F361&lt;DATE(2024,3,1),IF(J361="Paid by tenant to landlord/third party (RUBS)", '5 - Utilities Total'!$D$25*'6 - Per Unit Calculation'!D361,"N/A based on utility billing method"),"N/A move-in date after 3/1/2024"))</f>
        <v/>
      </c>
      <c r="L361" s="164" t="str">
        <f>IF(LEN(F361)=0,"",IF(F361&lt;DATE(2024,3,1),IF(J361="Paid by tenant to landlord/third party (RUBS)",INDEX('Calculation Chart - SCC'!$E$3:$E$23, MATCH(E361,'Calculation Chart - SCC'!$D$3:$D$23, 0)),"N/A based on utility billing method"),"N/A move-in date after 3/1/2024"))</f>
        <v/>
      </c>
      <c r="M361" s="165" t="str">
        <f>IF('2 - Unit Info'!U361 &lt;&gt;"", '2 - Unit Info'!U361, "")</f>
        <v/>
      </c>
      <c r="N361" s="164" t="str">
        <f>IF(LEN(F361)=0,"",IF(F361&lt;DATE(2024,3,1),IF(M361="Paid by tenant to landlord/third party (RUBS)", '5 - Utilities Total'!$D$30*'6 - Per Unit Calculation'!D361,"N/A based on utility billing method"),"N/A move-in date after 3/1/2024"))</f>
        <v/>
      </c>
      <c r="O361" s="182" t="str">
        <f>IF(LEN(F361)=0,"",IF(F361&lt;DATE(2024,3,1),IF(M361="Paid by tenant to landlord/third party (RUBS)",INDEX('Calculation Chart - SCC'!$H$3:$H$23, MATCH(E361,'Calculation Chart - SCC'!$G$3:$G$23, 0)),"N/A based on utility billing method"),"N/A move-in date after 3/1/2024"))</f>
        <v/>
      </c>
      <c r="Q361" s="184" t="str">
        <f t="shared" si="10"/>
        <v/>
      </c>
      <c r="R361" s="97" t="str">
        <f t="shared" si="11"/>
        <v/>
      </c>
    </row>
    <row r="362" spans="1:18" ht="15.75" x14ac:dyDescent="0.25">
      <c r="A362" s="159" t="str">
        <f>IF('2 - Unit Info'!A362&lt;&gt;"",'2 - Unit Info'!A362,"")</f>
        <v/>
      </c>
      <c r="B362" s="160" t="str">
        <f>IF('2 - Unit Info'!E362&lt;&gt;"",'2 - Unit Info'!E362,"")</f>
        <v/>
      </c>
      <c r="C362" s="160" t="str">
        <f>IF('2 - Unit Info'!K362&lt;&gt;"",'2 - Unit Info'!K362,"")</f>
        <v/>
      </c>
      <c r="D362" s="160" t="str">
        <f>IF('2 - Unit Info'!H362&lt;&gt;"",'2 - Unit Info'!H362,"")</f>
        <v/>
      </c>
      <c r="E362" s="161" t="str">
        <f>IF('2 - Unit Info'!J362&lt;&gt;"",'2 - Unit Info'!J362,"")</f>
        <v/>
      </c>
      <c r="F362" s="162" t="str">
        <f>IF('2 - Unit Info'!L362 &lt;&gt;"", '2 - Unit Info'!L362, "")</f>
        <v/>
      </c>
      <c r="G362" s="163" t="str">
        <f>IF('2 - Unit Info'!S362 &lt;&gt;"", '2 - Unit Info'!S362, "")</f>
        <v/>
      </c>
      <c r="H362" s="164" t="str">
        <f>IF(LEN(F362)=0,"",IF(F362&lt;DATE(2024,3,1),IF(G362="Paid by tenant to landlord/third party (RUBS)", '5 - Utilities Total'!$D$20*'6 - Per Unit Calculation'!D362,"N/A based on utility billing method"),"N/A move-in date after 3/1/2024"))</f>
        <v/>
      </c>
      <c r="I362" s="164" t="str">
        <f>IF(LEN(F362)=0,"",IF(F362&lt;DATE(2024,3,1),IF(G362="Paid by tenant to landlord/third party (RUBS)", INDEX('Calculation Chart - SCC'!$B$3:$B$23, MATCH(E362,'Calculation Chart - SCC'!$A$3:$A$23, 0)),"N/A based on utility billing method"),"N/A move-in date after 3/1/2024"))</f>
        <v/>
      </c>
      <c r="J362" s="165" t="str">
        <f>IF('2 - Unit Info'!T362 &lt;&gt;"", '2 - Unit Info'!T362, "")</f>
        <v/>
      </c>
      <c r="K362" s="164" t="str">
        <f>IF(LEN(F362)=0,"",IF(F362&lt;DATE(2024,3,1),IF(J362="Paid by tenant to landlord/third party (RUBS)", '5 - Utilities Total'!$D$25*'6 - Per Unit Calculation'!D362,"N/A based on utility billing method"),"N/A move-in date after 3/1/2024"))</f>
        <v/>
      </c>
      <c r="L362" s="164" t="str">
        <f>IF(LEN(F362)=0,"",IF(F362&lt;DATE(2024,3,1),IF(J362="Paid by tenant to landlord/third party (RUBS)",INDEX('Calculation Chart - SCC'!$E$3:$E$23, MATCH(E362,'Calculation Chart - SCC'!$D$3:$D$23, 0)),"N/A based on utility billing method"),"N/A move-in date after 3/1/2024"))</f>
        <v/>
      </c>
      <c r="M362" s="165" t="str">
        <f>IF('2 - Unit Info'!U362 &lt;&gt;"", '2 - Unit Info'!U362, "")</f>
        <v/>
      </c>
      <c r="N362" s="164" t="str">
        <f>IF(LEN(F362)=0,"",IF(F362&lt;DATE(2024,3,1),IF(M362="Paid by tenant to landlord/third party (RUBS)", '5 - Utilities Total'!$D$30*'6 - Per Unit Calculation'!D362,"N/A based on utility billing method"),"N/A move-in date after 3/1/2024"))</f>
        <v/>
      </c>
      <c r="O362" s="182" t="str">
        <f>IF(LEN(F362)=0,"",IF(F362&lt;DATE(2024,3,1),IF(M362="Paid by tenant to landlord/third party (RUBS)",INDEX('Calculation Chart - SCC'!$H$3:$H$23, MATCH(E362,'Calculation Chart - SCC'!$G$3:$G$23, 0)),"N/A based on utility billing method"),"N/A move-in date after 3/1/2024"))</f>
        <v/>
      </c>
      <c r="Q362" s="184" t="str">
        <f t="shared" si="10"/>
        <v/>
      </c>
      <c r="R362" s="97" t="str">
        <f t="shared" si="11"/>
        <v/>
      </c>
    </row>
    <row r="363" spans="1:18" ht="15.75" x14ac:dyDescent="0.25">
      <c r="A363" s="159" t="str">
        <f>IF('2 - Unit Info'!A363&lt;&gt;"",'2 - Unit Info'!A363,"")</f>
        <v/>
      </c>
      <c r="B363" s="160" t="str">
        <f>IF('2 - Unit Info'!E363&lt;&gt;"",'2 - Unit Info'!E363,"")</f>
        <v/>
      </c>
      <c r="C363" s="160" t="str">
        <f>IF('2 - Unit Info'!K363&lt;&gt;"",'2 - Unit Info'!K363,"")</f>
        <v/>
      </c>
      <c r="D363" s="160" t="str">
        <f>IF('2 - Unit Info'!H363&lt;&gt;"",'2 - Unit Info'!H363,"")</f>
        <v/>
      </c>
      <c r="E363" s="161" t="str">
        <f>IF('2 - Unit Info'!J363&lt;&gt;"",'2 - Unit Info'!J363,"")</f>
        <v/>
      </c>
      <c r="F363" s="162" t="str">
        <f>IF('2 - Unit Info'!L363 &lt;&gt;"", '2 - Unit Info'!L363, "")</f>
        <v/>
      </c>
      <c r="G363" s="163" t="str">
        <f>IF('2 - Unit Info'!S363 &lt;&gt;"", '2 - Unit Info'!S363, "")</f>
        <v/>
      </c>
      <c r="H363" s="164" t="str">
        <f>IF(LEN(F363)=0,"",IF(F363&lt;DATE(2024,3,1),IF(G363="Paid by tenant to landlord/third party (RUBS)", '5 - Utilities Total'!$D$20*'6 - Per Unit Calculation'!D363,"N/A based on utility billing method"),"N/A move-in date after 3/1/2024"))</f>
        <v/>
      </c>
      <c r="I363" s="164" t="str">
        <f>IF(LEN(F363)=0,"",IF(F363&lt;DATE(2024,3,1),IF(G363="Paid by tenant to landlord/third party (RUBS)", INDEX('Calculation Chart - SCC'!$B$3:$B$23, MATCH(E363,'Calculation Chart - SCC'!$A$3:$A$23, 0)),"N/A based on utility billing method"),"N/A move-in date after 3/1/2024"))</f>
        <v/>
      </c>
      <c r="J363" s="165" t="str">
        <f>IF('2 - Unit Info'!T363 &lt;&gt;"", '2 - Unit Info'!T363, "")</f>
        <v/>
      </c>
      <c r="K363" s="164" t="str">
        <f>IF(LEN(F363)=0,"",IF(F363&lt;DATE(2024,3,1),IF(J363="Paid by tenant to landlord/third party (RUBS)", '5 - Utilities Total'!$D$25*'6 - Per Unit Calculation'!D363,"N/A based on utility billing method"),"N/A move-in date after 3/1/2024"))</f>
        <v/>
      </c>
      <c r="L363" s="164" t="str">
        <f>IF(LEN(F363)=0,"",IF(F363&lt;DATE(2024,3,1),IF(J363="Paid by tenant to landlord/third party (RUBS)",INDEX('Calculation Chart - SCC'!$E$3:$E$23, MATCH(E363,'Calculation Chart - SCC'!$D$3:$D$23, 0)),"N/A based on utility billing method"),"N/A move-in date after 3/1/2024"))</f>
        <v/>
      </c>
      <c r="M363" s="165" t="str">
        <f>IF('2 - Unit Info'!U363 &lt;&gt;"", '2 - Unit Info'!U363, "")</f>
        <v/>
      </c>
      <c r="N363" s="164" t="str">
        <f>IF(LEN(F363)=0,"",IF(F363&lt;DATE(2024,3,1),IF(M363="Paid by tenant to landlord/third party (RUBS)", '5 - Utilities Total'!$D$30*'6 - Per Unit Calculation'!D363,"N/A based on utility billing method"),"N/A move-in date after 3/1/2024"))</f>
        <v/>
      </c>
      <c r="O363" s="182" t="str">
        <f>IF(LEN(F363)=0,"",IF(F363&lt;DATE(2024,3,1),IF(M363="Paid by tenant to landlord/third party (RUBS)",INDEX('Calculation Chart - SCC'!$H$3:$H$23, MATCH(E363,'Calculation Chart - SCC'!$G$3:$G$23, 0)),"N/A based on utility billing method"),"N/A move-in date after 3/1/2024"))</f>
        <v/>
      </c>
      <c r="Q363" s="184" t="str">
        <f t="shared" si="10"/>
        <v/>
      </c>
      <c r="R363" s="97" t="str">
        <f t="shared" si="11"/>
        <v/>
      </c>
    </row>
    <row r="364" spans="1:18" ht="15.75" x14ac:dyDescent="0.25">
      <c r="A364" s="159" t="str">
        <f>IF('2 - Unit Info'!A364&lt;&gt;"",'2 - Unit Info'!A364,"")</f>
        <v/>
      </c>
      <c r="B364" s="160" t="str">
        <f>IF('2 - Unit Info'!E364&lt;&gt;"",'2 - Unit Info'!E364,"")</f>
        <v/>
      </c>
      <c r="C364" s="160" t="str">
        <f>IF('2 - Unit Info'!K364&lt;&gt;"",'2 - Unit Info'!K364,"")</f>
        <v/>
      </c>
      <c r="D364" s="160" t="str">
        <f>IF('2 - Unit Info'!H364&lt;&gt;"",'2 - Unit Info'!H364,"")</f>
        <v/>
      </c>
      <c r="E364" s="161" t="str">
        <f>IF('2 - Unit Info'!J364&lt;&gt;"",'2 - Unit Info'!J364,"")</f>
        <v/>
      </c>
      <c r="F364" s="162" t="str">
        <f>IF('2 - Unit Info'!L364 &lt;&gt;"", '2 - Unit Info'!L364, "")</f>
        <v/>
      </c>
      <c r="G364" s="163" t="str">
        <f>IF('2 - Unit Info'!S364 &lt;&gt;"", '2 - Unit Info'!S364, "")</f>
        <v/>
      </c>
      <c r="H364" s="164" t="str">
        <f>IF(LEN(F364)=0,"",IF(F364&lt;DATE(2024,3,1),IF(G364="Paid by tenant to landlord/third party (RUBS)", '5 - Utilities Total'!$D$20*'6 - Per Unit Calculation'!D364,"N/A based on utility billing method"),"N/A move-in date after 3/1/2024"))</f>
        <v/>
      </c>
      <c r="I364" s="164" t="str">
        <f>IF(LEN(F364)=0,"",IF(F364&lt;DATE(2024,3,1),IF(G364="Paid by tenant to landlord/third party (RUBS)", INDEX('Calculation Chart - SCC'!$B$3:$B$23, MATCH(E364,'Calculation Chart - SCC'!$A$3:$A$23, 0)),"N/A based on utility billing method"),"N/A move-in date after 3/1/2024"))</f>
        <v/>
      </c>
      <c r="J364" s="165" t="str">
        <f>IF('2 - Unit Info'!T364 &lt;&gt;"", '2 - Unit Info'!T364, "")</f>
        <v/>
      </c>
      <c r="K364" s="164" t="str">
        <f>IF(LEN(F364)=0,"",IF(F364&lt;DATE(2024,3,1),IF(J364="Paid by tenant to landlord/third party (RUBS)", '5 - Utilities Total'!$D$25*'6 - Per Unit Calculation'!D364,"N/A based on utility billing method"),"N/A move-in date after 3/1/2024"))</f>
        <v/>
      </c>
      <c r="L364" s="164" t="str">
        <f>IF(LEN(F364)=0,"",IF(F364&lt;DATE(2024,3,1),IF(J364="Paid by tenant to landlord/third party (RUBS)",INDEX('Calculation Chart - SCC'!$E$3:$E$23, MATCH(E364,'Calculation Chart - SCC'!$D$3:$D$23, 0)),"N/A based on utility billing method"),"N/A move-in date after 3/1/2024"))</f>
        <v/>
      </c>
      <c r="M364" s="165" t="str">
        <f>IF('2 - Unit Info'!U364 &lt;&gt;"", '2 - Unit Info'!U364, "")</f>
        <v/>
      </c>
      <c r="N364" s="164" t="str">
        <f>IF(LEN(F364)=0,"",IF(F364&lt;DATE(2024,3,1),IF(M364="Paid by tenant to landlord/third party (RUBS)", '5 - Utilities Total'!$D$30*'6 - Per Unit Calculation'!D364,"N/A based on utility billing method"),"N/A move-in date after 3/1/2024"))</f>
        <v/>
      </c>
      <c r="O364" s="182" t="str">
        <f>IF(LEN(F364)=0,"",IF(F364&lt;DATE(2024,3,1),IF(M364="Paid by tenant to landlord/third party (RUBS)",INDEX('Calculation Chart - SCC'!$H$3:$H$23, MATCH(E364,'Calculation Chart - SCC'!$G$3:$G$23, 0)),"N/A based on utility billing method"),"N/A move-in date after 3/1/2024"))</f>
        <v/>
      </c>
      <c r="Q364" s="184" t="str">
        <f t="shared" si="10"/>
        <v/>
      </c>
      <c r="R364" s="97" t="str">
        <f t="shared" si="11"/>
        <v/>
      </c>
    </row>
    <row r="365" spans="1:18" ht="15.75" x14ac:dyDescent="0.25">
      <c r="A365" s="159" t="str">
        <f>IF('2 - Unit Info'!A365&lt;&gt;"",'2 - Unit Info'!A365,"")</f>
        <v/>
      </c>
      <c r="B365" s="160" t="str">
        <f>IF('2 - Unit Info'!E365&lt;&gt;"",'2 - Unit Info'!E365,"")</f>
        <v/>
      </c>
      <c r="C365" s="160" t="str">
        <f>IF('2 - Unit Info'!K365&lt;&gt;"",'2 - Unit Info'!K365,"")</f>
        <v/>
      </c>
      <c r="D365" s="160" t="str">
        <f>IF('2 - Unit Info'!H365&lt;&gt;"",'2 - Unit Info'!H365,"")</f>
        <v/>
      </c>
      <c r="E365" s="161" t="str">
        <f>IF('2 - Unit Info'!J365&lt;&gt;"",'2 - Unit Info'!J365,"")</f>
        <v/>
      </c>
      <c r="F365" s="162" t="str">
        <f>IF('2 - Unit Info'!L365 &lt;&gt;"", '2 - Unit Info'!L365, "")</f>
        <v/>
      </c>
      <c r="G365" s="163" t="str">
        <f>IF('2 - Unit Info'!S365 &lt;&gt;"", '2 - Unit Info'!S365, "")</f>
        <v/>
      </c>
      <c r="H365" s="164" t="str">
        <f>IF(LEN(F365)=0,"",IF(F365&lt;DATE(2024,3,1),IF(G365="Paid by tenant to landlord/third party (RUBS)", '5 - Utilities Total'!$D$20*'6 - Per Unit Calculation'!D365,"N/A based on utility billing method"),"N/A move-in date after 3/1/2024"))</f>
        <v/>
      </c>
      <c r="I365" s="164" t="str">
        <f>IF(LEN(F365)=0,"",IF(F365&lt;DATE(2024,3,1),IF(G365="Paid by tenant to landlord/third party (RUBS)", INDEX('Calculation Chart - SCC'!$B$3:$B$23, MATCH(E365,'Calculation Chart - SCC'!$A$3:$A$23, 0)),"N/A based on utility billing method"),"N/A move-in date after 3/1/2024"))</f>
        <v/>
      </c>
      <c r="J365" s="165" t="str">
        <f>IF('2 - Unit Info'!T365 &lt;&gt;"", '2 - Unit Info'!T365, "")</f>
        <v/>
      </c>
      <c r="K365" s="164" t="str">
        <f>IF(LEN(F365)=0,"",IF(F365&lt;DATE(2024,3,1),IF(J365="Paid by tenant to landlord/third party (RUBS)", '5 - Utilities Total'!$D$25*'6 - Per Unit Calculation'!D365,"N/A based on utility billing method"),"N/A move-in date after 3/1/2024"))</f>
        <v/>
      </c>
      <c r="L365" s="164" t="str">
        <f>IF(LEN(F365)=0,"",IF(F365&lt;DATE(2024,3,1),IF(J365="Paid by tenant to landlord/third party (RUBS)",INDEX('Calculation Chart - SCC'!$E$3:$E$23, MATCH(E365,'Calculation Chart - SCC'!$D$3:$D$23, 0)),"N/A based on utility billing method"),"N/A move-in date after 3/1/2024"))</f>
        <v/>
      </c>
      <c r="M365" s="165" t="str">
        <f>IF('2 - Unit Info'!U365 &lt;&gt;"", '2 - Unit Info'!U365, "")</f>
        <v/>
      </c>
      <c r="N365" s="164" t="str">
        <f>IF(LEN(F365)=0,"",IF(F365&lt;DATE(2024,3,1),IF(M365="Paid by tenant to landlord/third party (RUBS)", '5 - Utilities Total'!$D$30*'6 - Per Unit Calculation'!D365,"N/A based on utility billing method"),"N/A move-in date after 3/1/2024"))</f>
        <v/>
      </c>
      <c r="O365" s="182" t="str">
        <f>IF(LEN(F365)=0,"",IF(F365&lt;DATE(2024,3,1),IF(M365="Paid by tenant to landlord/third party (RUBS)",INDEX('Calculation Chart - SCC'!$H$3:$H$23, MATCH(E365,'Calculation Chart - SCC'!$G$3:$G$23, 0)),"N/A based on utility billing method"),"N/A move-in date after 3/1/2024"))</f>
        <v/>
      </c>
      <c r="Q365" s="184" t="str">
        <f t="shared" si="10"/>
        <v/>
      </c>
      <c r="R365" s="97" t="str">
        <f t="shared" si="11"/>
        <v/>
      </c>
    </row>
    <row r="366" spans="1:18" ht="15.75" x14ac:dyDescent="0.25">
      <c r="A366" s="159" t="str">
        <f>IF('2 - Unit Info'!A366&lt;&gt;"",'2 - Unit Info'!A366,"")</f>
        <v/>
      </c>
      <c r="B366" s="160" t="str">
        <f>IF('2 - Unit Info'!E366&lt;&gt;"",'2 - Unit Info'!E366,"")</f>
        <v/>
      </c>
      <c r="C366" s="160" t="str">
        <f>IF('2 - Unit Info'!K366&lt;&gt;"",'2 - Unit Info'!K366,"")</f>
        <v/>
      </c>
      <c r="D366" s="160" t="str">
        <f>IF('2 - Unit Info'!H366&lt;&gt;"",'2 - Unit Info'!H366,"")</f>
        <v/>
      </c>
      <c r="E366" s="161" t="str">
        <f>IF('2 - Unit Info'!J366&lt;&gt;"",'2 - Unit Info'!J366,"")</f>
        <v/>
      </c>
      <c r="F366" s="162" t="str">
        <f>IF('2 - Unit Info'!L366 &lt;&gt;"", '2 - Unit Info'!L366, "")</f>
        <v/>
      </c>
      <c r="G366" s="163" t="str">
        <f>IF('2 - Unit Info'!S366 &lt;&gt;"", '2 - Unit Info'!S366, "")</f>
        <v/>
      </c>
      <c r="H366" s="164" t="str">
        <f>IF(LEN(F366)=0,"",IF(F366&lt;DATE(2024,3,1),IF(G366="Paid by tenant to landlord/third party (RUBS)", '5 - Utilities Total'!$D$20*'6 - Per Unit Calculation'!D366,"N/A based on utility billing method"),"N/A move-in date after 3/1/2024"))</f>
        <v/>
      </c>
      <c r="I366" s="164" t="str">
        <f>IF(LEN(F366)=0,"",IF(F366&lt;DATE(2024,3,1),IF(G366="Paid by tenant to landlord/third party (RUBS)", INDEX('Calculation Chart - SCC'!$B$3:$B$23, MATCH(E366,'Calculation Chart - SCC'!$A$3:$A$23, 0)),"N/A based on utility billing method"),"N/A move-in date after 3/1/2024"))</f>
        <v/>
      </c>
      <c r="J366" s="165" t="str">
        <f>IF('2 - Unit Info'!T366 &lt;&gt;"", '2 - Unit Info'!T366, "")</f>
        <v/>
      </c>
      <c r="K366" s="164" t="str">
        <f>IF(LEN(F366)=0,"",IF(F366&lt;DATE(2024,3,1),IF(J366="Paid by tenant to landlord/third party (RUBS)", '5 - Utilities Total'!$D$25*'6 - Per Unit Calculation'!D366,"N/A based on utility billing method"),"N/A move-in date after 3/1/2024"))</f>
        <v/>
      </c>
      <c r="L366" s="164" t="str">
        <f>IF(LEN(F366)=0,"",IF(F366&lt;DATE(2024,3,1),IF(J366="Paid by tenant to landlord/third party (RUBS)",INDEX('Calculation Chart - SCC'!$E$3:$E$23, MATCH(E366,'Calculation Chart - SCC'!$D$3:$D$23, 0)),"N/A based on utility billing method"),"N/A move-in date after 3/1/2024"))</f>
        <v/>
      </c>
      <c r="M366" s="165" t="str">
        <f>IF('2 - Unit Info'!U366 &lt;&gt;"", '2 - Unit Info'!U366, "")</f>
        <v/>
      </c>
      <c r="N366" s="164" t="str">
        <f>IF(LEN(F366)=0,"",IF(F366&lt;DATE(2024,3,1),IF(M366="Paid by tenant to landlord/third party (RUBS)", '5 - Utilities Total'!$D$30*'6 - Per Unit Calculation'!D366,"N/A based on utility billing method"),"N/A move-in date after 3/1/2024"))</f>
        <v/>
      </c>
      <c r="O366" s="182" t="str">
        <f>IF(LEN(F366)=0,"",IF(F366&lt;DATE(2024,3,1),IF(M366="Paid by tenant to landlord/third party (RUBS)",INDEX('Calculation Chart - SCC'!$H$3:$H$23, MATCH(E366,'Calculation Chart - SCC'!$G$3:$G$23, 0)),"N/A based on utility billing method"),"N/A move-in date after 3/1/2024"))</f>
        <v/>
      </c>
      <c r="Q366" s="184" t="str">
        <f t="shared" si="10"/>
        <v/>
      </c>
      <c r="R366" s="97" t="str">
        <f t="shared" si="11"/>
        <v/>
      </c>
    </row>
    <row r="367" spans="1:18" ht="15.75" x14ac:dyDescent="0.25">
      <c r="A367" s="159" t="str">
        <f>IF('2 - Unit Info'!A367&lt;&gt;"",'2 - Unit Info'!A367,"")</f>
        <v/>
      </c>
      <c r="B367" s="160" t="str">
        <f>IF('2 - Unit Info'!E367&lt;&gt;"",'2 - Unit Info'!E367,"")</f>
        <v/>
      </c>
      <c r="C367" s="160" t="str">
        <f>IF('2 - Unit Info'!K367&lt;&gt;"",'2 - Unit Info'!K367,"")</f>
        <v/>
      </c>
      <c r="D367" s="160" t="str">
        <f>IF('2 - Unit Info'!H367&lt;&gt;"",'2 - Unit Info'!H367,"")</f>
        <v/>
      </c>
      <c r="E367" s="161" t="str">
        <f>IF('2 - Unit Info'!J367&lt;&gt;"",'2 - Unit Info'!J367,"")</f>
        <v/>
      </c>
      <c r="F367" s="162" t="str">
        <f>IF('2 - Unit Info'!L367 &lt;&gt;"", '2 - Unit Info'!L367, "")</f>
        <v/>
      </c>
      <c r="G367" s="163" t="str">
        <f>IF('2 - Unit Info'!S367 &lt;&gt;"", '2 - Unit Info'!S367, "")</f>
        <v/>
      </c>
      <c r="H367" s="164" t="str">
        <f>IF(LEN(F367)=0,"",IF(F367&lt;DATE(2024,3,1),IF(G367="Paid by tenant to landlord/third party (RUBS)", '5 - Utilities Total'!$D$20*'6 - Per Unit Calculation'!D367,"N/A based on utility billing method"),"N/A move-in date after 3/1/2024"))</f>
        <v/>
      </c>
      <c r="I367" s="164" t="str">
        <f>IF(LEN(F367)=0,"",IF(F367&lt;DATE(2024,3,1),IF(G367="Paid by tenant to landlord/third party (RUBS)", INDEX('Calculation Chart - SCC'!$B$3:$B$23, MATCH(E367,'Calculation Chart - SCC'!$A$3:$A$23, 0)),"N/A based on utility billing method"),"N/A move-in date after 3/1/2024"))</f>
        <v/>
      </c>
      <c r="J367" s="165" t="str">
        <f>IF('2 - Unit Info'!T367 &lt;&gt;"", '2 - Unit Info'!T367, "")</f>
        <v/>
      </c>
      <c r="K367" s="164" t="str">
        <f>IF(LEN(F367)=0,"",IF(F367&lt;DATE(2024,3,1),IF(J367="Paid by tenant to landlord/third party (RUBS)", '5 - Utilities Total'!$D$25*'6 - Per Unit Calculation'!D367,"N/A based on utility billing method"),"N/A move-in date after 3/1/2024"))</f>
        <v/>
      </c>
      <c r="L367" s="164" t="str">
        <f>IF(LEN(F367)=0,"",IF(F367&lt;DATE(2024,3,1),IF(J367="Paid by tenant to landlord/third party (RUBS)",INDEX('Calculation Chart - SCC'!$E$3:$E$23, MATCH(E367,'Calculation Chart - SCC'!$D$3:$D$23, 0)),"N/A based on utility billing method"),"N/A move-in date after 3/1/2024"))</f>
        <v/>
      </c>
      <c r="M367" s="165" t="str">
        <f>IF('2 - Unit Info'!U367 &lt;&gt;"", '2 - Unit Info'!U367, "")</f>
        <v/>
      </c>
      <c r="N367" s="164" t="str">
        <f>IF(LEN(F367)=0,"",IF(F367&lt;DATE(2024,3,1),IF(M367="Paid by tenant to landlord/third party (RUBS)", '5 - Utilities Total'!$D$30*'6 - Per Unit Calculation'!D367,"N/A based on utility billing method"),"N/A move-in date after 3/1/2024"))</f>
        <v/>
      </c>
      <c r="O367" s="182" t="str">
        <f>IF(LEN(F367)=0,"",IF(F367&lt;DATE(2024,3,1),IF(M367="Paid by tenant to landlord/third party (RUBS)",INDEX('Calculation Chart - SCC'!$H$3:$H$23, MATCH(E367,'Calculation Chart - SCC'!$G$3:$G$23, 0)),"N/A based on utility billing method"),"N/A move-in date after 3/1/2024"))</f>
        <v/>
      </c>
      <c r="Q367" s="184" t="str">
        <f t="shared" si="10"/>
        <v/>
      </c>
      <c r="R367" s="97" t="str">
        <f t="shared" si="11"/>
        <v/>
      </c>
    </row>
    <row r="368" spans="1:18" ht="15.75" x14ac:dyDescent="0.25">
      <c r="A368" s="159" t="str">
        <f>IF('2 - Unit Info'!A368&lt;&gt;"",'2 - Unit Info'!A368,"")</f>
        <v/>
      </c>
      <c r="B368" s="160" t="str">
        <f>IF('2 - Unit Info'!E368&lt;&gt;"",'2 - Unit Info'!E368,"")</f>
        <v/>
      </c>
      <c r="C368" s="160" t="str">
        <f>IF('2 - Unit Info'!K368&lt;&gt;"",'2 - Unit Info'!K368,"")</f>
        <v/>
      </c>
      <c r="D368" s="160" t="str">
        <f>IF('2 - Unit Info'!H368&lt;&gt;"",'2 - Unit Info'!H368,"")</f>
        <v/>
      </c>
      <c r="E368" s="161" t="str">
        <f>IF('2 - Unit Info'!J368&lt;&gt;"",'2 - Unit Info'!J368,"")</f>
        <v/>
      </c>
      <c r="F368" s="162" t="str">
        <f>IF('2 - Unit Info'!L368 &lt;&gt;"", '2 - Unit Info'!L368, "")</f>
        <v/>
      </c>
      <c r="G368" s="163" t="str">
        <f>IF('2 - Unit Info'!S368 &lt;&gt;"", '2 - Unit Info'!S368, "")</f>
        <v/>
      </c>
      <c r="H368" s="164" t="str">
        <f>IF(LEN(F368)=0,"",IF(F368&lt;DATE(2024,3,1),IF(G368="Paid by tenant to landlord/third party (RUBS)", '5 - Utilities Total'!$D$20*'6 - Per Unit Calculation'!D368,"N/A based on utility billing method"),"N/A move-in date after 3/1/2024"))</f>
        <v/>
      </c>
      <c r="I368" s="164" t="str">
        <f>IF(LEN(F368)=0,"",IF(F368&lt;DATE(2024,3,1),IF(G368="Paid by tenant to landlord/third party (RUBS)", INDEX('Calculation Chart - SCC'!$B$3:$B$23, MATCH(E368,'Calculation Chart - SCC'!$A$3:$A$23, 0)),"N/A based on utility billing method"),"N/A move-in date after 3/1/2024"))</f>
        <v/>
      </c>
      <c r="J368" s="165" t="str">
        <f>IF('2 - Unit Info'!T368 &lt;&gt;"", '2 - Unit Info'!T368, "")</f>
        <v/>
      </c>
      <c r="K368" s="164" t="str">
        <f>IF(LEN(F368)=0,"",IF(F368&lt;DATE(2024,3,1),IF(J368="Paid by tenant to landlord/third party (RUBS)", '5 - Utilities Total'!$D$25*'6 - Per Unit Calculation'!D368,"N/A based on utility billing method"),"N/A move-in date after 3/1/2024"))</f>
        <v/>
      </c>
      <c r="L368" s="164" t="str">
        <f>IF(LEN(F368)=0,"",IF(F368&lt;DATE(2024,3,1),IF(J368="Paid by tenant to landlord/third party (RUBS)",INDEX('Calculation Chart - SCC'!$E$3:$E$23, MATCH(E368,'Calculation Chart - SCC'!$D$3:$D$23, 0)),"N/A based on utility billing method"),"N/A move-in date after 3/1/2024"))</f>
        <v/>
      </c>
      <c r="M368" s="165" t="str">
        <f>IF('2 - Unit Info'!U368 &lt;&gt;"", '2 - Unit Info'!U368, "")</f>
        <v/>
      </c>
      <c r="N368" s="164" t="str">
        <f>IF(LEN(F368)=0,"",IF(F368&lt;DATE(2024,3,1),IF(M368="Paid by tenant to landlord/third party (RUBS)", '5 - Utilities Total'!$D$30*'6 - Per Unit Calculation'!D368,"N/A based on utility billing method"),"N/A move-in date after 3/1/2024"))</f>
        <v/>
      </c>
      <c r="O368" s="182" t="str">
        <f>IF(LEN(F368)=0,"",IF(F368&lt;DATE(2024,3,1),IF(M368="Paid by tenant to landlord/third party (RUBS)",INDEX('Calculation Chart - SCC'!$H$3:$H$23, MATCH(E368,'Calculation Chart - SCC'!$G$3:$G$23, 0)),"N/A based on utility billing method"),"N/A move-in date after 3/1/2024"))</f>
        <v/>
      </c>
      <c r="Q368" s="184" t="str">
        <f t="shared" si="10"/>
        <v/>
      </c>
      <c r="R368" s="97" t="str">
        <f t="shared" si="11"/>
        <v/>
      </c>
    </row>
    <row r="369" spans="1:18" ht="15.75" x14ac:dyDescent="0.25">
      <c r="A369" s="159" t="str">
        <f>IF('2 - Unit Info'!A369&lt;&gt;"",'2 - Unit Info'!A369,"")</f>
        <v/>
      </c>
      <c r="B369" s="160" t="str">
        <f>IF('2 - Unit Info'!E369&lt;&gt;"",'2 - Unit Info'!E369,"")</f>
        <v/>
      </c>
      <c r="C369" s="160" t="str">
        <f>IF('2 - Unit Info'!K369&lt;&gt;"",'2 - Unit Info'!K369,"")</f>
        <v/>
      </c>
      <c r="D369" s="160" t="str">
        <f>IF('2 - Unit Info'!H369&lt;&gt;"",'2 - Unit Info'!H369,"")</f>
        <v/>
      </c>
      <c r="E369" s="161" t="str">
        <f>IF('2 - Unit Info'!J369&lt;&gt;"",'2 - Unit Info'!J369,"")</f>
        <v/>
      </c>
      <c r="F369" s="162" t="str">
        <f>IF('2 - Unit Info'!L369 &lt;&gt;"", '2 - Unit Info'!L369, "")</f>
        <v/>
      </c>
      <c r="G369" s="163" t="str">
        <f>IF('2 - Unit Info'!S369 &lt;&gt;"", '2 - Unit Info'!S369, "")</f>
        <v/>
      </c>
      <c r="H369" s="164" t="str">
        <f>IF(LEN(F369)=0,"",IF(F369&lt;DATE(2024,3,1),IF(G369="Paid by tenant to landlord/third party (RUBS)", '5 - Utilities Total'!$D$20*'6 - Per Unit Calculation'!D369,"N/A based on utility billing method"),"N/A move-in date after 3/1/2024"))</f>
        <v/>
      </c>
      <c r="I369" s="164" t="str">
        <f>IF(LEN(F369)=0,"",IF(F369&lt;DATE(2024,3,1),IF(G369="Paid by tenant to landlord/third party (RUBS)", INDEX('Calculation Chart - SCC'!$B$3:$B$23, MATCH(E369,'Calculation Chart - SCC'!$A$3:$A$23, 0)),"N/A based on utility billing method"),"N/A move-in date after 3/1/2024"))</f>
        <v/>
      </c>
      <c r="J369" s="165" t="str">
        <f>IF('2 - Unit Info'!T369 &lt;&gt;"", '2 - Unit Info'!T369, "")</f>
        <v/>
      </c>
      <c r="K369" s="164" t="str">
        <f>IF(LEN(F369)=0,"",IF(F369&lt;DATE(2024,3,1),IF(J369="Paid by tenant to landlord/third party (RUBS)", '5 - Utilities Total'!$D$25*'6 - Per Unit Calculation'!D369,"N/A based on utility billing method"),"N/A move-in date after 3/1/2024"))</f>
        <v/>
      </c>
      <c r="L369" s="164" t="str">
        <f>IF(LEN(F369)=0,"",IF(F369&lt;DATE(2024,3,1),IF(J369="Paid by tenant to landlord/third party (RUBS)",INDEX('Calculation Chart - SCC'!$E$3:$E$23, MATCH(E369,'Calculation Chart - SCC'!$D$3:$D$23, 0)),"N/A based on utility billing method"),"N/A move-in date after 3/1/2024"))</f>
        <v/>
      </c>
      <c r="M369" s="165" t="str">
        <f>IF('2 - Unit Info'!U369 &lt;&gt;"", '2 - Unit Info'!U369, "")</f>
        <v/>
      </c>
      <c r="N369" s="164" t="str">
        <f>IF(LEN(F369)=0,"",IF(F369&lt;DATE(2024,3,1),IF(M369="Paid by tenant to landlord/third party (RUBS)", '5 - Utilities Total'!$D$30*'6 - Per Unit Calculation'!D369,"N/A based on utility billing method"),"N/A move-in date after 3/1/2024"))</f>
        <v/>
      </c>
      <c r="O369" s="182" t="str">
        <f>IF(LEN(F369)=0,"",IF(F369&lt;DATE(2024,3,1),IF(M369="Paid by tenant to landlord/third party (RUBS)",INDEX('Calculation Chart - SCC'!$H$3:$H$23, MATCH(E369,'Calculation Chart - SCC'!$G$3:$G$23, 0)),"N/A based on utility billing method"),"N/A move-in date after 3/1/2024"))</f>
        <v/>
      </c>
      <c r="Q369" s="184" t="str">
        <f t="shared" si="10"/>
        <v/>
      </c>
      <c r="R369" s="97" t="str">
        <f t="shared" si="11"/>
        <v/>
      </c>
    </row>
    <row r="370" spans="1:18" ht="15.75" x14ac:dyDescent="0.25">
      <c r="A370" s="159" t="str">
        <f>IF('2 - Unit Info'!A370&lt;&gt;"",'2 - Unit Info'!A370,"")</f>
        <v/>
      </c>
      <c r="B370" s="160" t="str">
        <f>IF('2 - Unit Info'!E370&lt;&gt;"",'2 - Unit Info'!E370,"")</f>
        <v/>
      </c>
      <c r="C370" s="160" t="str">
        <f>IF('2 - Unit Info'!K370&lt;&gt;"",'2 - Unit Info'!K370,"")</f>
        <v/>
      </c>
      <c r="D370" s="160" t="str">
        <f>IF('2 - Unit Info'!H370&lt;&gt;"",'2 - Unit Info'!H370,"")</f>
        <v/>
      </c>
      <c r="E370" s="161" t="str">
        <f>IF('2 - Unit Info'!J370&lt;&gt;"",'2 - Unit Info'!J370,"")</f>
        <v/>
      </c>
      <c r="F370" s="162" t="str">
        <f>IF('2 - Unit Info'!L370 &lt;&gt;"", '2 - Unit Info'!L370, "")</f>
        <v/>
      </c>
      <c r="G370" s="163" t="str">
        <f>IF('2 - Unit Info'!S370 &lt;&gt;"", '2 - Unit Info'!S370, "")</f>
        <v/>
      </c>
      <c r="H370" s="164" t="str">
        <f>IF(LEN(F370)=0,"",IF(F370&lt;DATE(2024,3,1),IF(G370="Paid by tenant to landlord/third party (RUBS)", '5 - Utilities Total'!$D$20*'6 - Per Unit Calculation'!D370,"N/A based on utility billing method"),"N/A move-in date after 3/1/2024"))</f>
        <v/>
      </c>
      <c r="I370" s="164" t="str">
        <f>IF(LEN(F370)=0,"",IF(F370&lt;DATE(2024,3,1),IF(G370="Paid by tenant to landlord/third party (RUBS)", INDEX('Calculation Chart - SCC'!$B$3:$B$23, MATCH(E370,'Calculation Chart - SCC'!$A$3:$A$23, 0)),"N/A based on utility billing method"),"N/A move-in date after 3/1/2024"))</f>
        <v/>
      </c>
      <c r="J370" s="165" t="str">
        <f>IF('2 - Unit Info'!T370 &lt;&gt;"", '2 - Unit Info'!T370, "")</f>
        <v/>
      </c>
      <c r="K370" s="164" t="str">
        <f>IF(LEN(F370)=0,"",IF(F370&lt;DATE(2024,3,1),IF(J370="Paid by tenant to landlord/third party (RUBS)", '5 - Utilities Total'!$D$25*'6 - Per Unit Calculation'!D370,"N/A based on utility billing method"),"N/A move-in date after 3/1/2024"))</f>
        <v/>
      </c>
      <c r="L370" s="164" t="str">
        <f>IF(LEN(F370)=0,"",IF(F370&lt;DATE(2024,3,1),IF(J370="Paid by tenant to landlord/third party (RUBS)",INDEX('Calculation Chart - SCC'!$E$3:$E$23, MATCH(E370,'Calculation Chart - SCC'!$D$3:$D$23, 0)),"N/A based on utility billing method"),"N/A move-in date after 3/1/2024"))</f>
        <v/>
      </c>
      <c r="M370" s="165" t="str">
        <f>IF('2 - Unit Info'!U370 &lt;&gt;"", '2 - Unit Info'!U370, "")</f>
        <v/>
      </c>
      <c r="N370" s="164" t="str">
        <f>IF(LEN(F370)=0,"",IF(F370&lt;DATE(2024,3,1),IF(M370="Paid by tenant to landlord/third party (RUBS)", '5 - Utilities Total'!$D$30*'6 - Per Unit Calculation'!D370,"N/A based on utility billing method"),"N/A move-in date after 3/1/2024"))</f>
        <v/>
      </c>
      <c r="O370" s="182" t="str">
        <f>IF(LEN(F370)=0,"",IF(F370&lt;DATE(2024,3,1),IF(M370="Paid by tenant to landlord/third party (RUBS)",INDEX('Calculation Chart - SCC'!$H$3:$H$23, MATCH(E370,'Calculation Chart - SCC'!$G$3:$G$23, 0)),"N/A based on utility billing method"),"N/A move-in date after 3/1/2024"))</f>
        <v/>
      </c>
      <c r="Q370" s="184" t="str">
        <f t="shared" si="10"/>
        <v/>
      </c>
      <c r="R370" s="97" t="str">
        <f t="shared" si="11"/>
        <v/>
      </c>
    </row>
    <row r="371" spans="1:18" ht="15.75" x14ac:dyDescent="0.25">
      <c r="A371" s="159" t="str">
        <f>IF('2 - Unit Info'!A371&lt;&gt;"",'2 - Unit Info'!A371,"")</f>
        <v/>
      </c>
      <c r="B371" s="160" t="str">
        <f>IF('2 - Unit Info'!E371&lt;&gt;"",'2 - Unit Info'!E371,"")</f>
        <v/>
      </c>
      <c r="C371" s="160" t="str">
        <f>IF('2 - Unit Info'!K371&lt;&gt;"",'2 - Unit Info'!K371,"")</f>
        <v/>
      </c>
      <c r="D371" s="160" t="str">
        <f>IF('2 - Unit Info'!H371&lt;&gt;"",'2 - Unit Info'!H371,"")</f>
        <v/>
      </c>
      <c r="E371" s="161" t="str">
        <f>IF('2 - Unit Info'!J371&lt;&gt;"",'2 - Unit Info'!J371,"")</f>
        <v/>
      </c>
      <c r="F371" s="162" t="str">
        <f>IF('2 - Unit Info'!L371 &lt;&gt;"", '2 - Unit Info'!L371, "")</f>
        <v/>
      </c>
      <c r="G371" s="163" t="str">
        <f>IF('2 - Unit Info'!S371 &lt;&gt;"", '2 - Unit Info'!S371, "")</f>
        <v/>
      </c>
      <c r="H371" s="164" t="str">
        <f>IF(LEN(F371)=0,"",IF(F371&lt;DATE(2024,3,1),IF(G371="Paid by tenant to landlord/third party (RUBS)", '5 - Utilities Total'!$D$20*'6 - Per Unit Calculation'!D371,"N/A based on utility billing method"),"N/A move-in date after 3/1/2024"))</f>
        <v/>
      </c>
      <c r="I371" s="164" t="str">
        <f>IF(LEN(F371)=0,"",IF(F371&lt;DATE(2024,3,1),IF(G371="Paid by tenant to landlord/third party (RUBS)", INDEX('Calculation Chart - SCC'!$B$3:$B$23, MATCH(E371,'Calculation Chart - SCC'!$A$3:$A$23, 0)),"N/A based on utility billing method"),"N/A move-in date after 3/1/2024"))</f>
        <v/>
      </c>
      <c r="J371" s="165" t="str">
        <f>IF('2 - Unit Info'!T371 &lt;&gt;"", '2 - Unit Info'!T371, "")</f>
        <v/>
      </c>
      <c r="K371" s="164" t="str">
        <f>IF(LEN(F371)=0,"",IF(F371&lt;DATE(2024,3,1),IF(J371="Paid by tenant to landlord/third party (RUBS)", '5 - Utilities Total'!$D$25*'6 - Per Unit Calculation'!D371,"N/A based on utility billing method"),"N/A move-in date after 3/1/2024"))</f>
        <v/>
      </c>
      <c r="L371" s="164" t="str">
        <f>IF(LEN(F371)=0,"",IF(F371&lt;DATE(2024,3,1),IF(J371="Paid by tenant to landlord/third party (RUBS)",INDEX('Calculation Chart - SCC'!$E$3:$E$23, MATCH(E371,'Calculation Chart - SCC'!$D$3:$D$23, 0)),"N/A based on utility billing method"),"N/A move-in date after 3/1/2024"))</f>
        <v/>
      </c>
      <c r="M371" s="165" t="str">
        <f>IF('2 - Unit Info'!U371 &lt;&gt;"", '2 - Unit Info'!U371, "")</f>
        <v/>
      </c>
      <c r="N371" s="164" t="str">
        <f>IF(LEN(F371)=0,"",IF(F371&lt;DATE(2024,3,1),IF(M371="Paid by tenant to landlord/third party (RUBS)", '5 - Utilities Total'!$D$30*'6 - Per Unit Calculation'!D371,"N/A based on utility billing method"),"N/A move-in date after 3/1/2024"))</f>
        <v/>
      </c>
      <c r="O371" s="182" t="str">
        <f>IF(LEN(F371)=0,"",IF(F371&lt;DATE(2024,3,1),IF(M371="Paid by tenant to landlord/third party (RUBS)",INDEX('Calculation Chart - SCC'!$H$3:$H$23, MATCH(E371,'Calculation Chart - SCC'!$G$3:$G$23, 0)),"N/A based on utility billing method"),"N/A move-in date after 3/1/2024"))</f>
        <v/>
      </c>
      <c r="Q371" s="184" t="str">
        <f t="shared" si="10"/>
        <v/>
      </c>
      <c r="R371" s="97" t="str">
        <f t="shared" si="11"/>
        <v/>
      </c>
    </row>
    <row r="372" spans="1:18" ht="15.75" x14ac:dyDescent="0.25">
      <c r="A372" s="159" t="str">
        <f>IF('2 - Unit Info'!A372&lt;&gt;"",'2 - Unit Info'!A372,"")</f>
        <v/>
      </c>
      <c r="B372" s="160" t="str">
        <f>IF('2 - Unit Info'!E372&lt;&gt;"",'2 - Unit Info'!E372,"")</f>
        <v/>
      </c>
      <c r="C372" s="160" t="str">
        <f>IF('2 - Unit Info'!K372&lt;&gt;"",'2 - Unit Info'!K372,"")</f>
        <v/>
      </c>
      <c r="D372" s="160" t="str">
        <f>IF('2 - Unit Info'!H372&lt;&gt;"",'2 - Unit Info'!H372,"")</f>
        <v/>
      </c>
      <c r="E372" s="161" t="str">
        <f>IF('2 - Unit Info'!J372&lt;&gt;"",'2 - Unit Info'!J372,"")</f>
        <v/>
      </c>
      <c r="F372" s="162" t="str">
        <f>IF('2 - Unit Info'!L372 &lt;&gt;"", '2 - Unit Info'!L372, "")</f>
        <v/>
      </c>
      <c r="G372" s="163" t="str">
        <f>IF('2 - Unit Info'!S372 &lt;&gt;"", '2 - Unit Info'!S372, "")</f>
        <v/>
      </c>
      <c r="H372" s="164" t="str">
        <f>IF(LEN(F372)=0,"",IF(F372&lt;DATE(2024,3,1),IF(G372="Paid by tenant to landlord/third party (RUBS)", '5 - Utilities Total'!$D$20*'6 - Per Unit Calculation'!D372,"N/A based on utility billing method"),"N/A move-in date after 3/1/2024"))</f>
        <v/>
      </c>
      <c r="I372" s="164" t="str">
        <f>IF(LEN(F372)=0,"",IF(F372&lt;DATE(2024,3,1),IF(G372="Paid by tenant to landlord/third party (RUBS)", INDEX('Calculation Chart - SCC'!$B$3:$B$23, MATCH(E372,'Calculation Chart - SCC'!$A$3:$A$23, 0)),"N/A based on utility billing method"),"N/A move-in date after 3/1/2024"))</f>
        <v/>
      </c>
      <c r="J372" s="165" t="str">
        <f>IF('2 - Unit Info'!T372 &lt;&gt;"", '2 - Unit Info'!T372, "")</f>
        <v/>
      </c>
      <c r="K372" s="164" t="str">
        <f>IF(LEN(F372)=0,"",IF(F372&lt;DATE(2024,3,1),IF(J372="Paid by tenant to landlord/third party (RUBS)", '5 - Utilities Total'!$D$25*'6 - Per Unit Calculation'!D372,"N/A based on utility billing method"),"N/A move-in date after 3/1/2024"))</f>
        <v/>
      </c>
      <c r="L372" s="164" t="str">
        <f>IF(LEN(F372)=0,"",IF(F372&lt;DATE(2024,3,1),IF(J372="Paid by tenant to landlord/third party (RUBS)",INDEX('Calculation Chart - SCC'!$E$3:$E$23, MATCH(E372,'Calculation Chart - SCC'!$D$3:$D$23, 0)),"N/A based on utility billing method"),"N/A move-in date after 3/1/2024"))</f>
        <v/>
      </c>
      <c r="M372" s="165" t="str">
        <f>IF('2 - Unit Info'!U372 &lt;&gt;"", '2 - Unit Info'!U372, "")</f>
        <v/>
      </c>
      <c r="N372" s="164" t="str">
        <f>IF(LEN(F372)=0,"",IF(F372&lt;DATE(2024,3,1),IF(M372="Paid by tenant to landlord/third party (RUBS)", '5 - Utilities Total'!$D$30*'6 - Per Unit Calculation'!D372,"N/A based on utility billing method"),"N/A move-in date after 3/1/2024"))</f>
        <v/>
      </c>
      <c r="O372" s="182" t="str">
        <f>IF(LEN(F372)=0,"",IF(F372&lt;DATE(2024,3,1),IF(M372="Paid by tenant to landlord/third party (RUBS)",INDEX('Calculation Chart - SCC'!$H$3:$H$23, MATCH(E372,'Calculation Chart - SCC'!$G$3:$G$23, 0)),"N/A based on utility billing method"),"N/A move-in date after 3/1/2024"))</f>
        <v/>
      </c>
      <c r="Q372" s="184" t="str">
        <f t="shared" si="10"/>
        <v/>
      </c>
      <c r="R372" s="97" t="str">
        <f t="shared" si="11"/>
        <v/>
      </c>
    </row>
    <row r="373" spans="1:18" ht="15.75" x14ac:dyDescent="0.25">
      <c r="A373" s="159" t="str">
        <f>IF('2 - Unit Info'!A373&lt;&gt;"",'2 - Unit Info'!A373,"")</f>
        <v/>
      </c>
      <c r="B373" s="160" t="str">
        <f>IF('2 - Unit Info'!E373&lt;&gt;"",'2 - Unit Info'!E373,"")</f>
        <v/>
      </c>
      <c r="C373" s="160" t="str">
        <f>IF('2 - Unit Info'!K373&lt;&gt;"",'2 - Unit Info'!K373,"")</f>
        <v/>
      </c>
      <c r="D373" s="160" t="str">
        <f>IF('2 - Unit Info'!H373&lt;&gt;"",'2 - Unit Info'!H373,"")</f>
        <v/>
      </c>
      <c r="E373" s="161" t="str">
        <f>IF('2 - Unit Info'!J373&lt;&gt;"",'2 - Unit Info'!J373,"")</f>
        <v/>
      </c>
      <c r="F373" s="162" t="str">
        <f>IF('2 - Unit Info'!L373 &lt;&gt;"", '2 - Unit Info'!L373, "")</f>
        <v/>
      </c>
      <c r="G373" s="163" t="str">
        <f>IF('2 - Unit Info'!S373 &lt;&gt;"", '2 - Unit Info'!S373, "")</f>
        <v/>
      </c>
      <c r="H373" s="164" t="str">
        <f>IF(LEN(F373)=0,"",IF(F373&lt;DATE(2024,3,1),IF(G373="Paid by tenant to landlord/third party (RUBS)", '5 - Utilities Total'!$D$20*'6 - Per Unit Calculation'!D373,"N/A based on utility billing method"),"N/A move-in date after 3/1/2024"))</f>
        <v/>
      </c>
      <c r="I373" s="164" t="str">
        <f>IF(LEN(F373)=0,"",IF(F373&lt;DATE(2024,3,1),IF(G373="Paid by tenant to landlord/third party (RUBS)", INDEX('Calculation Chart - SCC'!$B$3:$B$23, MATCH(E373,'Calculation Chart - SCC'!$A$3:$A$23, 0)),"N/A based on utility billing method"),"N/A move-in date after 3/1/2024"))</f>
        <v/>
      </c>
      <c r="J373" s="165" t="str">
        <f>IF('2 - Unit Info'!T373 &lt;&gt;"", '2 - Unit Info'!T373, "")</f>
        <v/>
      </c>
      <c r="K373" s="164" t="str">
        <f>IF(LEN(F373)=0,"",IF(F373&lt;DATE(2024,3,1),IF(J373="Paid by tenant to landlord/third party (RUBS)", '5 - Utilities Total'!$D$25*'6 - Per Unit Calculation'!D373,"N/A based on utility billing method"),"N/A move-in date after 3/1/2024"))</f>
        <v/>
      </c>
      <c r="L373" s="164" t="str">
        <f>IF(LEN(F373)=0,"",IF(F373&lt;DATE(2024,3,1),IF(J373="Paid by tenant to landlord/third party (RUBS)",INDEX('Calculation Chart - SCC'!$E$3:$E$23, MATCH(E373,'Calculation Chart - SCC'!$D$3:$D$23, 0)),"N/A based on utility billing method"),"N/A move-in date after 3/1/2024"))</f>
        <v/>
      </c>
      <c r="M373" s="165" t="str">
        <f>IF('2 - Unit Info'!U373 &lt;&gt;"", '2 - Unit Info'!U373, "")</f>
        <v/>
      </c>
      <c r="N373" s="164" t="str">
        <f>IF(LEN(F373)=0,"",IF(F373&lt;DATE(2024,3,1),IF(M373="Paid by tenant to landlord/third party (RUBS)", '5 - Utilities Total'!$D$30*'6 - Per Unit Calculation'!D373,"N/A based on utility billing method"),"N/A move-in date after 3/1/2024"))</f>
        <v/>
      </c>
      <c r="O373" s="182" t="str">
        <f>IF(LEN(F373)=0,"",IF(F373&lt;DATE(2024,3,1),IF(M373="Paid by tenant to landlord/third party (RUBS)",INDEX('Calculation Chart - SCC'!$H$3:$H$23, MATCH(E373,'Calculation Chart - SCC'!$G$3:$G$23, 0)),"N/A based on utility billing method"),"N/A move-in date after 3/1/2024"))</f>
        <v/>
      </c>
      <c r="Q373" s="184" t="str">
        <f t="shared" si="10"/>
        <v/>
      </c>
      <c r="R373" s="97" t="str">
        <f t="shared" si="11"/>
        <v/>
      </c>
    </row>
    <row r="374" spans="1:18" ht="15.75" x14ac:dyDescent="0.25">
      <c r="A374" s="159" t="str">
        <f>IF('2 - Unit Info'!A374&lt;&gt;"",'2 - Unit Info'!A374,"")</f>
        <v/>
      </c>
      <c r="B374" s="160" t="str">
        <f>IF('2 - Unit Info'!E374&lt;&gt;"",'2 - Unit Info'!E374,"")</f>
        <v/>
      </c>
      <c r="C374" s="160" t="str">
        <f>IF('2 - Unit Info'!K374&lt;&gt;"",'2 - Unit Info'!K374,"")</f>
        <v/>
      </c>
      <c r="D374" s="160" t="str">
        <f>IF('2 - Unit Info'!H374&lt;&gt;"",'2 - Unit Info'!H374,"")</f>
        <v/>
      </c>
      <c r="E374" s="161" t="str">
        <f>IF('2 - Unit Info'!J374&lt;&gt;"",'2 - Unit Info'!J374,"")</f>
        <v/>
      </c>
      <c r="F374" s="162" t="str">
        <f>IF('2 - Unit Info'!L374 &lt;&gt;"", '2 - Unit Info'!L374, "")</f>
        <v/>
      </c>
      <c r="G374" s="163" t="str">
        <f>IF('2 - Unit Info'!S374 &lt;&gt;"", '2 - Unit Info'!S374, "")</f>
        <v/>
      </c>
      <c r="H374" s="164" t="str">
        <f>IF(LEN(F374)=0,"",IF(F374&lt;DATE(2024,3,1),IF(G374="Paid by tenant to landlord/third party (RUBS)", '5 - Utilities Total'!$D$20*'6 - Per Unit Calculation'!D374,"N/A based on utility billing method"),"N/A move-in date after 3/1/2024"))</f>
        <v/>
      </c>
      <c r="I374" s="164" t="str">
        <f>IF(LEN(F374)=0,"",IF(F374&lt;DATE(2024,3,1),IF(G374="Paid by tenant to landlord/third party (RUBS)", INDEX('Calculation Chart - SCC'!$B$3:$B$23, MATCH(E374,'Calculation Chart - SCC'!$A$3:$A$23, 0)),"N/A based on utility billing method"),"N/A move-in date after 3/1/2024"))</f>
        <v/>
      </c>
      <c r="J374" s="165" t="str">
        <f>IF('2 - Unit Info'!T374 &lt;&gt;"", '2 - Unit Info'!T374, "")</f>
        <v/>
      </c>
      <c r="K374" s="164" t="str">
        <f>IF(LEN(F374)=0,"",IF(F374&lt;DATE(2024,3,1),IF(J374="Paid by tenant to landlord/third party (RUBS)", '5 - Utilities Total'!$D$25*'6 - Per Unit Calculation'!D374,"N/A based on utility billing method"),"N/A move-in date after 3/1/2024"))</f>
        <v/>
      </c>
      <c r="L374" s="164" t="str">
        <f>IF(LEN(F374)=0,"",IF(F374&lt;DATE(2024,3,1),IF(J374="Paid by tenant to landlord/third party (RUBS)",INDEX('Calculation Chart - SCC'!$E$3:$E$23, MATCH(E374,'Calculation Chart - SCC'!$D$3:$D$23, 0)),"N/A based on utility billing method"),"N/A move-in date after 3/1/2024"))</f>
        <v/>
      </c>
      <c r="M374" s="165" t="str">
        <f>IF('2 - Unit Info'!U374 &lt;&gt;"", '2 - Unit Info'!U374, "")</f>
        <v/>
      </c>
      <c r="N374" s="164" t="str">
        <f>IF(LEN(F374)=0,"",IF(F374&lt;DATE(2024,3,1),IF(M374="Paid by tenant to landlord/third party (RUBS)", '5 - Utilities Total'!$D$30*'6 - Per Unit Calculation'!D374,"N/A based on utility billing method"),"N/A move-in date after 3/1/2024"))</f>
        <v/>
      </c>
      <c r="O374" s="182" t="str">
        <f>IF(LEN(F374)=0,"",IF(F374&lt;DATE(2024,3,1),IF(M374="Paid by tenant to landlord/third party (RUBS)",INDEX('Calculation Chart - SCC'!$H$3:$H$23, MATCH(E374,'Calculation Chart - SCC'!$G$3:$G$23, 0)),"N/A based on utility billing method"),"N/A move-in date after 3/1/2024"))</f>
        <v/>
      </c>
      <c r="Q374" s="184" t="str">
        <f t="shared" si="10"/>
        <v/>
      </c>
      <c r="R374" s="97" t="str">
        <f t="shared" si="11"/>
        <v/>
      </c>
    </row>
    <row r="375" spans="1:18" ht="15.75" x14ac:dyDescent="0.25">
      <c r="A375" s="159" t="str">
        <f>IF('2 - Unit Info'!A375&lt;&gt;"",'2 - Unit Info'!A375,"")</f>
        <v/>
      </c>
      <c r="B375" s="160" t="str">
        <f>IF('2 - Unit Info'!E375&lt;&gt;"",'2 - Unit Info'!E375,"")</f>
        <v/>
      </c>
      <c r="C375" s="160" t="str">
        <f>IF('2 - Unit Info'!K375&lt;&gt;"",'2 - Unit Info'!K375,"")</f>
        <v/>
      </c>
      <c r="D375" s="160" t="str">
        <f>IF('2 - Unit Info'!H375&lt;&gt;"",'2 - Unit Info'!H375,"")</f>
        <v/>
      </c>
      <c r="E375" s="161" t="str">
        <f>IF('2 - Unit Info'!J375&lt;&gt;"",'2 - Unit Info'!J375,"")</f>
        <v/>
      </c>
      <c r="F375" s="162" t="str">
        <f>IF('2 - Unit Info'!L375 &lt;&gt;"", '2 - Unit Info'!L375, "")</f>
        <v/>
      </c>
      <c r="G375" s="163" t="str">
        <f>IF('2 - Unit Info'!S375 &lt;&gt;"", '2 - Unit Info'!S375, "")</f>
        <v/>
      </c>
      <c r="H375" s="164" t="str">
        <f>IF(LEN(F375)=0,"",IF(F375&lt;DATE(2024,3,1),IF(G375="Paid by tenant to landlord/third party (RUBS)", '5 - Utilities Total'!$D$20*'6 - Per Unit Calculation'!D375,"N/A based on utility billing method"),"N/A move-in date after 3/1/2024"))</f>
        <v/>
      </c>
      <c r="I375" s="164" t="str">
        <f>IF(LEN(F375)=0,"",IF(F375&lt;DATE(2024,3,1),IF(G375="Paid by tenant to landlord/third party (RUBS)", INDEX('Calculation Chart - SCC'!$B$3:$B$23, MATCH(E375,'Calculation Chart - SCC'!$A$3:$A$23, 0)),"N/A based on utility billing method"),"N/A move-in date after 3/1/2024"))</f>
        <v/>
      </c>
      <c r="J375" s="165" t="str">
        <f>IF('2 - Unit Info'!T375 &lt;&gt;"", '2 - Unit Info'!T375, "")</f>
        <v/>
      </c>
      <c r="K375" s="164" t="str">
        <f>IF(LEN(F375)=0,"",IF(F375&lt;DATE(2024,3,1),IF(J375="Paid by tenant to landlord/third party (RUBS)", '5 - Utilities Total'!$D$25*'6 - Per Unit Calculation'!D375,"N/A based on utility billing method"),"N/A move-in date after 3/1/2024"))</f>
        <v/>
      </c>
      <c r="L375" s="164" t="str">
        <f>IF(LEN(F375)=0,"",IF(F375&lt;DATE(2024,3,1),IF(J375="Paid by tenant to landlord/third party (RUBS)",INDEX('Calculation Chart - SCC'!$E$3:$E$23, MATCH(E375,'Calculation Chart - SCC'!$D$3:$D$23, 0)),"N/A based on utility billing method"),"N/A move-in date after 3/1/2024"))</f>
        <v/>
      </c>
      <c r="M375" s="165" t="str">
        <f>IF('2 - Unit Info'!U375 &lt;&gt;"", '2 - Unit Info'!U375, "")</f>
        <v/>
      </c>
      <c r="N375" s="164" t="str">
        <f>IF(LEN(F375)=0,"",IF(F375&lt;DATE(2024,3,1),IF(M375="Paid by tenant to landlord/third party (RUBS)", '5 - Utilities Total'!$D$30*'6 - Per Unit Calculation'!D375,"N/A based on utility billing method"),"N/A move-in date after 3/1/2024"))</f>
        <v/>
      </c>
      <c r="O375" s="182" t="str">
        <f>IF(LEN(F375)=0,"",IF(F375&lt;DATE(2024,3,1),IF(M375="Paid by tenant to landlord/third party (RUBS)",INDEX('Calculation Chart - SCC'!$H$3:$H$23, MATCH(E375,'Calculation Chart - SCC'!$G$3:$G$23, 0)),"N/A based on utility billing method"),"N/A move-in date after 3/1/2024"))</f>
        <v/>
      </c>
      <c r="Q375" s="184" t="str">
        <f t="shared" si="10"/>
        <v/>
      </c>
      <c r="R375" s="97" t="str">
        <f t="shared" si="11"/>
        <v/>
      </c>
    </row>
    <row r="376" spans="1:18" ht="15.75" x14ac:dyDescent="0.25">
      <c r="A376" s="159" t="str">
        <f>IF('2 - Unit Info'!A376&lt;&gt;"",'2 - Unit Info'!A376,"")</f>
        <v/>
      </c>
      <c r="B376" s="160" t="str">
        <f>IF('2 - Unit Info'!E376&lt;&gt;"",'2 - Unit Info'!E376,"")</f>
        <v/>
      </c>
      <c r="C376" s="160" t="str">
        <f>IF('2 - Unit Info'!K376&lt;&gt;"",'2 - Unit Info'!K376,"")</f>
        <v/>
      </c>
      <c r="D376" s="160" t="str">
        <f>IF('2 - Unit Info'!H376&lt;&gt;"",'2 - Unit Info'!H376,"")</f>
        <v/>
      </c>
      <c r="E376" s="161" t="str">
        <f>IF('2 - Unit Info'!J376&lt;&gt;"",'2 - Unit Info'!J376,"")</f>
        <v/>
      </c>
      <c r="F376" s="162" t="str">
        <f>IF('2 - Unit Info'!L376 &lt;&gt;"", '2 - Unit Info'!L376, "")</f>
        <v/>
      </c>
      <c r="G376" s="163" t="str">
        <f>IF('2 - Unit Info'!S376 &lt;&gt;"", '2 - Unit Info'!S376, "")</f>
        <v/>
      </c>
      <c r="H376" s="164" t="str">
        <f>IF(LEN(F376)=0,"",IF(F376&lt;DATE(2024,3,1),IF(G376="Paid by tenant to landlord/third party (RUBS)", '5 - Utilities Total'!$D$20*'6 - Per Unit Calculation'!D376,"N/A based on utility billing method"),"N/A move-in date after 3/1/2024"))</f>
        <v/>
      </c>
      <c r="I376" s="164" t="str">
        <f>IF(LEN(F376)=0,"",IF(F376&lt;DATE(2024,3,1),IF(G376="Paid by tenant to landlord/third party (RUBS)", INDEX('Calculation Chart - SCC'!$B$3:$B$23, MATCH(E376,'Calculation Chart - SCC'!$A$3:$A$23, 0)),"N/A based on utility billing method"),"N/A move-in date after 3/1/2024"))</f>
        <v/>
      </c>
      <c r="J376" s="165" t="str">
        <f>IF('2 - Unit Info'!T376 &lt;&gt;"", '2 - Unit Info'!T376, "")</f>
        <v/>
      </c>
      <c r="K376" s="164" t="str">
        <f>IF(LEN(F376)=0,"",IF(F376&lt;DATE(2024,3,1),IF(J376="Paid by tenant to landlord/third party (RUBS)", '5 - Utilities Total'!$D$25*'6 - Per Unit Calculation'!D376,"N/A based on utility billing method"),"N/A move-in date after 3/1/2024"))</f>
        <v/>
      </c>
      <c r="L376" s="164" t="str">
        <f>IF(LEN(F376)=0,"",IF(F376&lt;DATE(2024,3,1),IF(J376="Paid by tenant to landlord/third party (RUBS)",INDEX('Calculation Chart - SCC'!$E$3:$E$23, MATCH(E376,'Calculation Chart - SCC'!$D$3:$D$23, 0)),"N/A based on utility billing method"),"N/A move-in date after 3/1/2024"))</f>
        <v/>
      </c>
      <c r="M376" s="165" t="str">
        <f>IF('2 - Unit Info'!U376 &lt;&gt;"", '2 - Unit Info'!U376, "")</f>
        <v/>
      </c>
      <c r="N376" s="164" t="str">
        <f>IF(LEN(F376)=0,"",IF(F376&lt;DATE(2024,3,1),IF(M376="Paid by tenant to landlord/third party (RUBS)", '5 - Utilities Total'!$D$30*'6 - Per Unit Calculation'!D376,"N/A based on utility billing method"),"N/A move-in date after 3/1/2024"))</f>
        <v/>
      </c>
      <c r="O376" s="182" t="str">
        <f>IF(LEN(F376)=0,"",IF(F376&lt;DATE(2024,3,1),IF(M376="Paid by tenant to landlord/third party (RUBS)",INDEX('Calculation Chart - SCC'!$H$3:$H$23, MATCH(E376,'Calculation Chart - SCC'!$G$3:$G$23, 0)),"N/A based on utility billing method"),"N/A move-in date after 3/1/2024"))</f>
        <v/>
      </c>
      <c r="Q376" s="184" t="str">
        <f t="shared" si="10"/>
        <v/>
      </c>
      <c r="R376" s="97" t="str">
        <f t="shared" si="11"/>
        <v/>
      </c>
    </row>
    <row r="377" spans="1:18" ht="15.75" x14ac:dyDescent="0.25">
      <c r="A377" s="159" t="str">
        <f>IF('2 - Unit Info'!A377&lt;&gt;"",'2 - Unit Info'!A377,"")</f>
        <v/>
      </c>
      <c r="B377" s="160" t="str">
        <f>IF('2 - Unit Info'!E377&lt;&gt;"",'2 - Unit Info'!E377,"")</f>
        <v/>
      </c>
      <c r="C377" s="160" t="str">
        <f>IF('2 - Unit Info'!K377&lt;&gt;"",'2 - Unit Info'!K377,"")</f>
        <v/>
      </c>
      <c r="D377" s="160" t="str">
        <f>IF('2 - Unit Info'!H377&lt;&gt;"",'2 - Unit Info'!H377,"")</f>
        <v/>
      </c>
      <c r="E377" s="161" t="str">
        <f>IF('2 - Unit Info'!J377&lt;&gt;"",'2 - Unit Info'!J377,"")</f>
        <v/>
      </c>
      <c r="F377" s="162" t="str">
        <f>IF('2 - Unit Info'!L377 &lt;&gt;"", '2 - Unit Info'!L377, "")</f>
        <v/>
      </c>
      <c r="G377" s="163" t="str">
        <f>IF('2 - Unit Info'!S377 &lt;&gt;"", '2 - Unit Info'!S377, "")</f>
        <v/>
      </c>
      <c r="H377" s="164" t="str">
        <f>IF(LEN(F377)=0,"",IF(F377&lt;DATE(2024,3,1),IF(G377="Paid by tenant to landlord/third party (RUBS)", '5 - Utilities Total'!$D$20*'6 - Per Unit Calculation'!D377,"N/A based on utility billing method"),"N/A move-in date after 3/1/2024"))</f>
        <v/>
      </c>
      <c r="I377" s="164" t="str">
        <f>IF(LEN(F377)=0,"",IF(F377&lt;DATE(2024,3,1),IF(G377="Paid by tenant to landlord/third party (RUBS)", INDEX('Calculation Chart - SCC'!$B$3:$B$23, MATCH(E377,'Calculation Chart - SCC'!$A$3:$A$23, 0)),"N/A based on utility billing method"),"N/A move-in date after 3/1/2024"))</f>
        <v/>
      </c>
      <c r="J377" s="165" t="str">
        <f>IF('2 - Unit Info'!T377 &lt;&gt;"", '2 - Unit Info'!T377, "")</f>
        <v/>
      </c>
      <c r="K377" s="164" t="str">
        <f>IF(LEN(F377)=0,"",IF(F377&lt;DATE(2024,3,1),IF(J377="Paid by tenant to landlord/third party (RUBS)", '5 - Utilities Total'!$D$25*'6 - Per Unit Calculation'!D377,"N/A based on utility billing method"),"N/A move-in date after 3/1/2024"))</f>
        <v/>
      </c>
      <c r="L377" s="164" t="str">
        <f>IF(LEN(F377)=0,"",IF(F377&lt;DATE(2024,3,1),IF(J377="Paid by tenant to landlord/third party (RUBS)",INDEX('Calculation Chart - SCC'!$E$3:$E$23, MATCH(E377,'Calculation Chart - SCC'!$D$3:$D$23, 0)),"N/A based on utility billing method"),"N/A move-in date after 3/1/2024"))</f>
        <v/>
      </c>
      <c r="M377" s="165" t="str">
        <f>IF('2 - Unit Info'!U377 &lt;&gt;"", '2 - Unit Info'!U377, "")</f>
        <v/>
      </c>
      <c r="N377" s="164" t="str">
        <f>IF(LEN(F377)=0,"",IF(F377&lt;DATE(2024,3,1),IF(M377="Paid by tenant to landlord/third party (RUBS)", '5 - Utilities Total'!$D$30*'6 - Per Unit Calculation'!D377,"N/A based on utility billing method"),"N/A move-in date after 3/1/2024"))</f>
        <v/>
      </c>
      <c r="O377" s="182" t="str">
        <f>IF(LEN(F377)=0,"",IF(F377&lt;DATE(2024,3,1),IF(M377="Paid by tenant to landlord/third party (RUBS)",INDEX('Calculation Chart - SCC'!$H$3:$H$23, MATCH(E377,'Calculation Chart - SCC'!$G$3:$G$23, 0)),"N/A based on utility billing method"),"N/A move-in date after 3/1/2024"))</f>
        <v/>
      </c>
      <c r="Q377" s="184" t="str">
        <f t="shared" si="10"/>
        <v/>
      </c>
      <c r="R377" s="97" t="str">
        <f t="shared" si="11"/>
        <v/>
      </c>
    </row>
    <row r="378" spans="1:18" ht="15.75" x14ac:dyDescent="0.25">
      <c r="A378" s="159" t="str">
        <f>IF('2 - Unit Info'!A378&lt;&gt;"",'2 - Unit Info'!A378,"")</f>
        <v/>
      </c>
      <c r="B378" s="160" t="str">
        <f>IF('2 - Unit Info'!E378&lt;&gt;"",'2 - Unit Info'!E378,"")</f>
        <v/>
      </c>
      <c r="C378" s="160" t="str">
        <f>IF('2 - Unit Info'!K378&lt;&gt;"",'2 - Unit Info'!K378,"")</f>
        <v/>
      </c>
      <c r="D378" s="160" t="str">
        <f>IF('2 - Unit Info'!H378&lt;&gt;"",'2 - Unit Info'!H378,"")</f>
        <v/>
      </c>
      <c r="E378" s="161" t="str">
        <f>IF('2 - Unit Info'!J378&lt;&gt;"",'2 - Unit Info'!J378,"")</f>
        <v/>
      </c>
      <c r="F378" s="162" t="str">
        <f>IF('2 - Unit Info'!L378 &lt;&gt;"", '2 - Unit Info'!L378, "")</f>
        <v/>
      </c>
      <c r="G378" s="163" t="str">
        <f>IF('2 - Unit Info'!S378 &lt;&gt;"", '2 - Unit Info'!S378, "")</f>
        <v/>
      </c>
      <c r="H378" s="164" t="str">
        <f>IF(LEN(F378)=0,"",IF(F378&lt;DATE(2024,3,1),IF(G378="Paid by tenant to landlord/third party (RUBS)", '5 - Utilities Total'!$D$20*'6 - Per Unit Calculation'!D378,"N/A based on utility billing method"),"N/A move-in date after 3/1/2024"))</f>
        <v/>
      </c>
      <c r="I378" s="164" t="str">
        <f>IF(LEN(F378)=0,"",IF(F378&lt;DATE(2024,3,1),IF(G378="Paid by tenant to landlord/third party (RUBS)", INDEX('Calculation Chart - SCC'!$B$3:$B$23, MATCH(E378,'Calculation Chart - SCC'!$A$3:$A$23, 0)),"N/A based on utility billing method"),"N/A move-in date after 3/1/2024"))</f>
        <v/>
      </c>
      <c r="J378" s="165" t="str">
        <f>IF('2 - Unit Info'!T378 &lt;&gt;"", '2 - Unit Info'!T378, "")</f>
        <v/>
      </c>
      <c r="K378" s="164" t="str">
        <f>IF(LEN(F378)=0,"",IF(F378&lt;DATE(2024,3,1),IF(J378="Paid by tenant to landlord/third party (RUBS)", '5 - Utilities Total'!$D$25*'6 - Per Unit Calculation'!D378,"N/A based on utility billing method"),"N/A move-in date after 3/1/2024"))</f>
        <v/>
      </c>
      <c r="L378" s="164" t="str">
        <f>IF(LEN(F378)=0,"",IF(F378&lt;DATE(2024,3,1),IF(J378="Paid by tenant to landlord/third party (RUBS)",INDEX('Calculation Chart - SCC'!$E$3:$E$23, MATCH(E378,'Calculation Chart - SCC'!$D$3:$D$23, 0)),"N/A based on utility billing method"),"N/A move-in date after 3/1/2024"))</f>
        <v/>
      </c>
      <c r="M378" s="165" t="str">
        <f>IF('2 - Unit Info'!U378 &lt;&gt;"", '2 - Unit Info'!U378, "")</f>
        <v/>
      </c>
      <c r="N378" s="164" t="str">
        <f>IF(LEN(F378)=0,"",IF(F378&lt;DATE(2024,3,1),IF(M378="Paid by tenant to landlord/third party (RUBS)", '5 - Utilities Total'!$D$30*'6 - Per Unit Calculation'!D378,"N/A based on utility billing method"),"N/A move-in date after 3/1/2024"))</f>
        <v/>
      </c>
      <c r="O378" s="182" t="str">
        <f>IF(LEN(F378)=0,"",IF(F378&lt;DATE(2024,3,1),IF(M378="Paid by tenant to landlord/third party (RUBS)",INDEX('Calculation Chart - SCC'!$H$3:$H$23, MATCH(E378,'Calculation Chart - SCC'!$G$3:$G$23, 0)),"N/A based on utility billing method"),"N/A move-in date after 3/1/2024"))</f>
        <v/>
      </c>
      <c r="Q378" s="184" t="str">
        <f t="shared" si="10"/>
        <v/>
      </c>
      <c r="R378" s="97" t="str">
        <f t="shared" si="11"/>
        <v/>
      </c>
    </row>
    <row r="379" spans="1:18" ht="15.75" x14ac:dyDescent="0.25">
      <c r="A379" s="159" t="str">
        <f>IF('2 - Unit Info'!A379&lt;&gt;"",'2 - Unit Info'!A379,"")</f>
        <v/>
      </c>
      <c r="B379" s="160" t="str">
        <f>IF('2 - Unit Info'!E379&lt;&gt;"",'2 - Unit Info'!E379,"")</f>
        <v/>
      </c>
      <c r="C379" s="160" t="str">
        <f>IF('2 - Unit Info'!K379&lt;&gt;"",'2 - Unit Info'!K379,"")</f>
        <v/>
      </c>
      <c r="D379" s="160" t="str">
        <f>IF('2 - Unit Info'!H379&lt;&gt;"",'2 - Unit Info'!H379,"")</f>
        <v/>
      </c>
      <c r="E379" s="161" t="str">
        <f>IF('2 - Unit Info'!J379&lt;&gt;"",'2 - Unit Info'!J379,"")</f>
        <v/>
      </c>
      <c r="F379" s="162" t="str">
        <f>IF('2 - Unit Info'!L379 &lt;&gt;"", '2 - Unit Info'!L379, "")</f>
        <v/>
      </c>
      <c r="G379" s="163" t="str">
        <f>IF('2 - Unit Info'!S379 &lt;&gt;"", '2 - Unit Info'!S379, "")</f>
        <v/>
      </c>
      <c r="H379" s="164" t="str">
        <f>IF(LEN(F379)=0,"",IF(F379&lt;DATE(2024,3,1),IF(G379="Paid by tenant to landlord/third party (RUBS)", '5 - Utilities Total'!$D$20*'6 - Per Unit Calculation'!D379,"N/A based on utility billing method"),"N/A move-in date after 3/1/2024"))</f>
        <v/>
      </c>
      <c r="I379" s="164" t="str">
        <f>IF(LEN(F379)=0,"",IF(F379&lt;DATE(2024,3,1),IF(G379="Paid by tenant to landlord/third party (RUBS)", INDEX('Calculation Chart - SCC'!$B$3:$B$23, MATCH(E379,'Calculation Chart - SCC'!$A$3:$A$23, 0)),"N/A based on utility billing method"),"N/A move-in date after 3/1/2024"))</f>
        <v/>
      </c>
      <c r="J379" s="165" t="str">
        <f>IF('2 - Unit Info'!T379 &lt;&gt;"", '2 - Unit Info'!T379, "")</f>
        <v/>
      </c>
      <c r="K379" s="164" t="str">
        <f>IF(LEN(F379)=0,"",IF(F379&lt;DATE(2024,3,1),IF(J379="Paid by tenant to landlord/third party (RUBS)", '5 - Utilities Total'!$D$25*'6 - Per Unit Calculation'!D379,"N/A based on utility billing method"),"N/A move-in date after 3/1/2024"))</f>
        <v/>
      </c>
      <c r="L379" s="164" t="str">
        <f>IF(LEN(F379)=0,"",IF(F379&lt;DATE(2024,3,1),IF(J379="Paid by tenant to landlord/third party (RUBS)",INDEX('Calculation Chart - SCC'!$E$3:$E$23, MATCH(E379,'Calculation Chart - SCC'!$D$3:$D$23, 0)),"N/A based on utility billing method"),"N/A move-in date after 3/1/2024"))</f>
        <v/>
      </c>
      <c r="M379" s="165" t="str">
        <f>IF('2 - Unit Info'!U379 &lt;&gt;"", '2 - Unit Info'!U379, "")</f>
        <v/>
      </c>
      <c r="N379" s="164" t="str">
        <f>IF(LEN(F379)=0,"",IF(F379&lt;DATE(2024,3,1),IF(M379="Paid by tenant to landlord/third party (RUBS)", '5 - Utilities Total'!$D$30*'6 - Per Unit Calculation'!D379,"N/A based on utility billing method"),"N/A move-in date after 3/1/2024"))</f>
        <v/>
      </c>
      <c r="O379" s="182" t="str">
        <f>IF(LEN(F379)=0,"",IF(F379&lt;DATE(2024,3,1),IF(M379="Paid by tenant to landlord/third party (RUBS)",INDEX('Calculation Chart - SCC'!$H$3:$H$23, MATCH(E379,'Calculation Chart - SCC'!$G$3:$G$23, 0)),"N/A based on utility billing method"),"N/A move-in date after 3/1/2024"))</f>
        <v/>
      </c>
      <c r="Q379" s="184" t="str">
        <f t="shared" si="10"/>
        <v/>
      </c>
      <c r="R379" s="97" t="str">
        <f t="shared" si="11"/>
        <v/>
      </c>
    </row>
    <row r="380" spans="1:18" ht="15.75" x14ac:dyDescent="0.25">
      <c r="A380" s="159" t="str">
        <f>IF('2 - Unit Info'!A380&lt;&gt;"",'2 - Unit Info'!A380,"")</f>
        <v/>
      </c>
      <c r="B380" s="160" t="str">
        <f>IF('2 - Unit Info'!E380&lt;&gt;"",'2 - Unit Info'!E380,"")</f>
        <v/>
      </c>
      <c r="C380" s="160" t="str">
        <f>IF('2 - Unit Info'!K380&lt;&gt;"",'2 - Unit Info'!K380,"")</f>
        <v/>
      </c>
      <c r="D380" s="160" t="str">
        <f>IF('2 - Unit Info'!H380&lt;&gt;"",'2 - Unit Info'!H380,"")</f>
        <v/>
      </c>
      <c r="E380" s="161" t="str">
        <f>IF('2 - Unit Info'!J380&lt;&gt;"",'2 - Unit Info'!J380,"")</f>
        <v/>
      </c>
      <c r="F380" s="162" t="str">
        <f>IF('2 - Unit Info'!L380 &lt;&gt;"", '2 - Unit Info'!L380, "")</f>
        <v/>
      </c>
      <c r="G380" s="163" t="str">
        <f>IF('2 - Unit Info'!S380 &lt;&gt;"", '2 - Unit Info'!S380, "")</f>
        <v/>
      </c>
      <c r="H380" s="164" t="str">
        <f>IF(LEN(F380)=0,"",IF(F380&lt;DATE(2024,3,1),IF(G380="Paid by tenant to landlord/third party (RUBS)", '5 - Utilities Total'!$D$20*'6 - Per Unit Calculation'!D380,"N/A based on utility billing method"),"N/A move-in date after 3/1/2024"))</f>
        <v/>
      </c>
      <c r="I380" s="164" t="str">
        <f>IF(LEN(F380)=0,"",IF(F380&lt;DATE(2024,3,1),IF(G380="Paid by tenant to landlord/third party (RUBS)", INDEX('Calculation Chart - SCC'!$B$3:$B$23, MATCH(E380,'Calculation Chart - SCC'!$A$3:$A$23, 0)),"N/A based on utility billing method"),"N/A move-in date after 3/1/2024"))</f>
        <v/>
      </c>
      <c r="J380" s="165" t="str">
        <f>IF('2 - Unit Info'!T380 &lt;&gt;"", '2 - Unit Info'!T380, "")</f>
        <v/>
      </c>
      <c r="K380" s="164" t="str">
        <f>IF(LEN(F380)=0,"",IF(F380&lt;DATE(2024,3,1),IF(J380="Paid by tenant to landlord/third party (RUBS)", '5 - Utilities Total'!$D$25*'6 - Per Unit Calculation'!D380,"N/A based on utility billing method"),"N/A move-in date after 3/1/2024"))</f>
        <v/>
      </c>
      <c r="L380" s="164" t="str">
        <f>IF(LEN(F380)=0,"",IF(F380&lt;DATE(2024,3,1),IF(J380="Paid by tenant to landlord/third party (RUBS)",INDEX('Calculation Chart - SCC'!$E$3:$E$23, MATCH(E380,'Calculation Chart - SCC'!$D$3:$D$23, 0)),"N/A based on utility billing method"),"N/A move-in date after 3/1/2024"))</f>
        <v/>
      </c>
      <c r="M380" s="165" t="str">
        <f>IF('2 - Unit Info'!U380 &lt;&gt;"", '2 - Unit Info'!U380, "")</f>
        <v/>
      </c>
      <c r="N380" s="164" t="str">
        <f>IF(LEN(F380)=0,"",IF(F380&lt;DATE(2024,3,1),IF(M380="Paid by tenant to landlord/third party (RUBS)", '5 - Utilities Total'!$D$30*'6 - Per Unit Calculation'!D380,"N/A based on utility billing method"),"N/A move-in date after 3/1/2024"))</f>
        <v/>
      </c>
      <c r="O380" s="182" t="str">
        <f>IF(LEN(F380)=0,"",IF(F380&lt;DATE(2024,3,1),IF(M380="Paid by tenant to landlord/third party (RUBS)",INDEX('Calculation Chart - SCC'!$H$3:$H$23, MATCH(E380,'Calculation Chart - SCC'!$G$3:$G$23, 0)),"N/A based on utility billing method"),"N/A move-in date after 3/1/2024"))</f>
        <v/>
      </c>
      <c r="Q380" s="184" t="str">
        <f t="shared" si="10"/>
        <v/>
      </c>
      <c r="R380" s="97" t="str">
        <f t="shared" si="11"/>
        <v/>
      </c>
    </row>
    <row r="381" spans="1:18" ht="15.75" x14ac:dyDescent="0.25">
      <c r="A381" s="159" t="str">
        <f>IF('2 - Unit Info'!A381&lt;&gt;"",'2 - Unit Info'!A381,"")</f>
        <v/>
      </c>
      <c r="B381" s="160" t="str">
        <f>IF('2 - Unit Info'!E381&lt;&gt;"",'2 - Unit Info'!E381,"")</f>
        <v/>
      </c>
      <c r="C381" s="160" t="str">
        <f>IF('2 - Unit Info'!K381&lt;&gt;"",'2 - Unit Info'!K381,"")</f>
        <v/>
      </c>
      <c r="D381" s="160" t="str">
        <f>IF('2 - Unit Info'!H381&lt;&gt;"",'2 - Unit Info'!H381,"")</f>
        <v/>
      </c>
      <c r="E381" s="161" t="str">
        <f>IF('2 - Unit Info'!J381&lt;&gt;"",'2 - Unit Info'!J381,"")</f>
        <v/>
      </c>
      <c r="F381" s="162" t="str">
        <f>IF('2 - Unit Info'!L381 &lt;&gt;"", '2 - Unit Info'!L381, "")</f>
        <v/>
      </c>
      <c r="G381" s="163" t="str">
        <f>IF('2 - Unit Info'!S381 &lt;&gt;"", '2 - Unit Info'!S381, "")</f>
        <v/>
      </c>
      <c r="H381" s="164" t="str">
        <f>IF(LEN(F381)=0,"",IF(F381&lt;DATE(2024,3,1),IF(G381="Paid by tenant to landlord/third party (RUBS)", '5 - Utilities Total'!$D$20*'6 - Per Unit Calculation'!D381,"N/A based on utility billing method"),"N/A move-in date after 3/1/2024"))</f>
        <v/>
      </c>
      <c r="I381" s="164" t="str">
        <f>IF(LEN(F381)=0,"",IF(F381&lt;DATE(2024,3,1),IF(G381="Paid by tenant to landlord/third party (RUBS)", INDEX('Calculation Chart - SCC'!$B$3:$B$23, MATCH(E381,'Calculation Chart - SCC'!$A$3:$A$23, 0)),"N/A based on utility billing method"),"N/A move-in date after 3/1/2024"))</f>
        <v/>
      </c>
      <c r="J381" s="165" t="str">
        <f>IF('2 - Unit Info'!T381 &lt;&gt;"", '2 - Unit Info'!T381, "")</f>
        <v/>
      </c>
      <c r="K381" s="164" t="str">
        <f>IF(LEN(F381)=0,"",IF(F381&lt;DATE(2024,3,1),IF(J381="Paid by tenant to landlord/third party (RUBS)", '5 - Utilities Total'!$D$25*'6 - Per Unit Calculation'!D381,"N/A based on utility billing method"),"N/A move-in date after 3/1/2024"))</f>
        <v/>
      </c>
      <c r="L381" s="164" t="str">
        <f>IF(LEN(F381)=0,"",IF(F381&lt;DATE(2024,3,1),IF(J381="Paid by tenant to landlord/third party (RUBS)",INDEX('Calculation Chart - SCC'!$E$3:$E$23, MATCH(E381,'Calculation Chart - SCC'!$D$3:$D$23, 0)),"N/A based on utility billing method"),"N/A move-in date after 3/1/2024"))</f>
        <v/>
      </c>
      <c r="M381" s="165" t="str">
        <f>IF('2 - Unit Info'!U381 &lt;&gt;"", '2 - Unit Info'!U381, "")</f>
        <v/>
      </c>
      <c r="N381" s="164" t="str">
        <f>IF(LEN(F381)=0,"",IF(F381&lt;DATE(2024,3,1),IF(M381="Paid by tenant to landlord/third party (RUBS)", '5 - Utilities Total'!$D$30*'6 - Per Unit Calculation'!D381,"N/A based on utility billing method"),"N/A move-in date after 3/1/2024"))</f>
        <v/>
      </c>
      <c r="O381" s="182" t="str">
        <f>IF(LEN(F381)=0,"",IF(F381&lt;DATE(2024,3,1),IF(M381="Paid by tenant to landlord/third party (RUBS)",INDEX('Calculation Chart - SCC'!$H$3:$H$23, MATCH(E381,'Calculation Chart - SCC'!$G$3:$G$23, 0)),"N/A based on utility billing method"),"N/A move-in date after 3/1/2024"))</f>
        <v/>
      </c>
      <c r="Q381" s="184" t="str">
        <f t="shared" si="10"/>
        <v/>
      </c>
      <c r="R381" s="97" t="str">
        <f t="shared" si="11"/>
        <v/>
      </c>
    </row>
    <row r="382" spans="1:18" ht="15.75" x14ac:dyDescent="0.25">
      <c r="A382" s="159" t="str">
        <f>IF('2 - Unit Info'!A382&lt;&gt;"",'2 - Unit Info'!A382,"")</f>
        <v/>
      </c>
      <c r="B382" s="160" t="str">
        <f>IF('2 - Unit Info'!E382&lt;&gt;"",'2 - Unit Info'!E382,"")</f>
        <v/>
      </c>
      <c r="C382" s="160" t="str">
        <f>IF('2 - Unit Info'!K382&lt;&gt;"",'2 - Unit Info'!K382,"")</f>
        <v/>
      </c>
      <c r="D382" s="160" t="str">
        <f>IF('2 - Unit Info'!H382&lt;&gt;"",'2 - Unit Info'!H382,"")</f>
        <v/>
      </c>
      <c r="E382" s="161" t="str">
        <f>IF('2 - Unit Info'!J382&lt;&gt;"",'2 - Unit Info'!J382,"")</f>
        <v/>
      </c>
      <c r="F382" s="162" t="str">
        <f>IF('2 - Unit Info'!L382 &lt;&gt;"", '2 - Unit Info'!L382, "")</f>
        <v/>
      </c>
      <c r="G382" s="163" t="str">
        <f>IF('2 - Unit Info'!S382 &lt;&gt;"", '2 - Unit Info'!S382, "")</f>
        <v/>
      </c>
      <c r="H382" s="164" t="str">
        <f>IF(LEN(F382)=0,"",IF(F382&lt;DATE(2024,3,1),IF(G382="Paid by tenant to landlord/third party (RUBS)", '5 - Utilities Total'!$D$20*'6 - Per Unit Calculation'!D382,"N/A based on utility billing method"),"N/A move-in date after 3/1/2024"))</f>
        <v/>
      </c>
      <c r="I382" s="164" t="str">
        <f>IF(LEN(F382)=0,"",IF(F382&lt;DATE(2024,3,1),IF(G382="Paid by tenant to landlord/third party (RUBS)", INDEX('Calculation Chart - SCC'!$B$3:$B$23, MATCH(E382,'Calculation Chart - SCC'!$A$3:$A$23, 0)),"N/A based on utility billing method"),"N/A move-in date after 3/1/2024"))</f>
        <v/>
      </c>
      <c r="J382" s="165" t="str">
        <f>IF('2 - Unit Info'!T382 &lt;&gt;"", '2 - Unit Info'!T382, "")</f>
        <v/>
      </c>
      <c r="K382" s="164" t="str">
        <f>IF(LEN(F382)=0,"",IF(F382&lt;DATE(2024,3,1),IF(J382="Paid by tenant to landlord/third party (RUBS)", '5 - Utilities Total'!$D$25*'6 - Per Unit Calculation'!D382,"N/A based on utility billing method"),"N/A move-in date after 3/1/2024"))</f>
        <v/>
      </c>
      <c r="L382" s="164" t="str">
        <f>IF(LEN(F382)=0,"",IF(F382&lt;DATE(2024,3,1),IF(J382="Paid by tenant to landlord/third party (RUBS)",INDEX('Calculation Chart - SCC'!$E$3:$E$23, MATCH(E382,'Calculation Chart - SCC'!$D$3:$D$23, 0)),"N/A based on utility billing method"),"N/A move-in date after 3/1/2024"))</f>
        <v/>
      </c>
      <c r="M382" s="165" t="str">
        <f>IF('2 - Unit Info'!U382 &lt;&gt;"", '2 - Unit Info'!U382, "")</f>
        <v/>
      </c>
      <c r="N382" s="164" t="str">
        <f>IF(LEN(F382)=0,"",IF(F382&lt;DATE(2024,3,1),IF(M382="Paid by tenant to landlord/third party (RUBS)", '5 - Utilities Total'!$D$30*'6 - Per Unit Calculation'!D382,"N/A based on utility billing method"),"N/A move-in date after 3/1/2024"))</f>
        <v/>
      </c>
      <c r="O382" s="182" t="str">
        <f>IF(LEN(F382)=0,"",IF(F382&lt;DATE(2024,3,1),IF(M382="Paid by tenant to landlord/third party (RUBS)",INDEX('Calculation Chart - SCC'!$H$3:$H$23, MATCH(E382,'Calculation Chart - SCC'!$G$3:$G$23, 0)),"N/A based on utility billing method"),"N/A move-in date after 3/1/2024"))</f>
        <v/>
      </c>
      <c r="Q382" s="184" t="str">
        <f t="shared" si="10"/>
        <v/>
      </c>
      <c r="R382" s="97" t="str">
        <f t="shared" si="11"/>
        <v/>
      </c>
    </row>
    <row r="383" spans="1:18" ht="15.75" x14ac:dyDescent="0.25">
      <c r="A383" s="159" t="str">
        <f>IF('2 - Unit Info'!A383&lt;&gt;"",'2 - Unit Info'!A383,"")</f>
        <v/>
      </c>
      <c r="B383" s="160" t="str">
        <f>IF('2 - Unit Info'!E383&lt;&gt;"",'2 - Unit Info'!E383,"")</f>
        <v/>
      </c>
      <c r="C383" s="160" t="str">
        <f>IF('2 - Unit Info'!K383&lt;&gt;"",'2 - Unit Info'!K383,"")</f>
        <v/>
      </c>
      <c r="D383" s="160" t="str">
        <f>IF('2 - Unit Info'!H383&lt;&gt;"",'2 - Unit Info'!H383,"")</f>
        <v/>
      </c>
      <c r="E383" s="161" t="str">
        <f>IF('2 - Unit Info'!J383&lt;&gt;"",'2 - Unit Info'!J383,"")</f>
        <v/>
      </c>
      <c r="F383" s="162" t="str">
        <f>IF('2 - Unit Info'!L383 &lt;&gt;"", '2 - Unit Info'!L383, "")</f>
        <v/>
      </c>
      <c r="G383" s="163" t="str">
        <f>IF('2 - Unit Info'!S383 &lt;&gt;"", '2 - Unit Info'!S383, "")</f>
        <v/>
      </c>
      <c r="H383" s="164" t="str">
        <f>IF(LEN(F383)=0,"",IF(F383&lt;DATE(2024,3,1),IF(G383="Paid by tenant to landlord/third party (RUBS)", '5 - Utilities Total'!$D$20*'6 - Per Unit Calculation'!D383,"N/A based on utility billing method"),"N/A move-in date after 3/1/2024"))</f>
        <v/>
      </c>
      <c r="I383" s="164" t="str">
        <f>IF(LEN(F383)=0,"",IF(F383&lt;DATE(2024,3,1),IF(G383="Paid by tenant to landlord/third party (RUBS)", INDEX('Calculation Chart - SCC'!$B$3:$B$23, MATCH(E383,'Calculation Chart - SCC'!$A$3:$A$23, 0)),"N/A based on utility billing method"),"N/A move-in date after 3/1/2024"))</f>
        <v/>
      </c>
      <c r="J383" s="165" t="str">
        <f>IF('2 - Unit Info'!T383 &lt;&gt;"", '2 - Unit Info'!T383, "")</f>
        <v/>
      </c>
      <c r="K383" s="164" t="str">
        <f>IF(LEN(F383)=0,"",IF(F383&lt;DATE(2024,3,1),IF(J383="Paid by tenant to landlord/third party (RUBS)", '5 - Utilities Total'!$D$25*'6 - Per Unit Calculation'!D383,"N/A based on utility billing method"),"N/A move-in date after 3/1/2024"))</f>
        <v/>
      </c>
      <c r="L383" s="164" t="str">
        <f>IF(LEN(F383)=0,"",IF(F383&lt;DATE(2024,3,1),IF(J383="Paid by tenant to landlord/third party (RUBS)",INDEX('Calculation Chart - SCC'!$E$3:$E$23, MATCH(E383,'Calculation Chart - SCC'!$D$3:$D$23, 0)),"N/A based on utility billing method"),"N/A move-in date after 3/1/2024"))</f>
        <v/>
      </c>
      <c r="M383" s="165" t="str">
        <f>IF('2 - Unit Info'!U383 &lt;&gt;"", '2 - Unit Info'!U383, "")</f>
        <v/>
      </c>
      <c r="N383" s="164" t="str">
        <f>IF(LEN(F383)=0,"",IF(F383&lt;DATE(2024,3,1),IF(M383="Paid by tenant to landlord/third party (RUBS)", '5 - Utilities Total'!$D$30*'6 - Per Unit Calculation'!D383,"N/A based on utility billing method"),"N/A move-in date after 3/1/2024"))</f>
        <v/>
      </c>
      <c r="O383" s="182" t="str">
        <f>IF(LEN(F383)=0,"",IF(F383&lt;DATE(2024,3,1),IF(M383="Paid by tenant to landlord/third party (RUBS)",INDEX('Calculation Chart - SCC'!$H$3:$H$23, MATCH(E383,'Calculation Chart - SCC'!$G$3:$G$23, 0)),"N/A based on utility billing method"),"N/A move-in date after 3/1/2024"))</f>
        <v/>
      </c>
      <c r="Q383" s="184" t="str">
        <f t="shared" si="10"/>
        <v/>
      </c>
      <c r="R383" s="97" t="str">
        <f t="shared" si="11"/>
        <v/>
      </c>
    </row>
    <row r="384" spans="1:18" ht="15.75" x14ac:dyDescent="0.25">
      <c r="A384" s="159" t="str">
        <f>IF('2 - Unit Info'!A384&lt;&gt;"",'2 - Unit Info'!A384,"")</f>
        <v/>
      </c>
      <c r="B384" s="160" t="str">
        <f>IF('2 - Unit Info'!E384&lt;&gt;"",'2 - Unit Info'!E384,"")</f>
        <v/>
      </c>
      <c r="C384" s="160" t="str">
        <f>IF('2 - Unit Info'!K384&lt;&gt;"",'2 - Unit Info'!K384,"")</f>
        <v/>
      </c>
      <c r="D384" s="160" t="str">
        <f>IF('2 - Unit Info'!H384&lt;&gt;"",'2 - Unit Info'!H384,"")</f>
        <v/>
      </c>
      <c r="E384" s="161" t="str">
        <f>IF('2 - Unit Info'!J384&lt;&gt;"",'2 - Unit Info'!J384,"")</f>
        <v/>
      </c>
      <c r="F384" s="162" t="str">
        <f>IF('2 - Unit Info'!L384 &lt;&gt;"", '2 - Unit Info'!L384, "")</f>
        <v/>
      </c>
      <c r="G384" s="163" t="str">
        <f>IF('2 - Unit Info'!S384 &lt;&gt;"", '2 - Unit Info'!S384, "")</f>
        <v/>
      </c>
      <c r="H384" s="164" t="str">
        <f>IF(LEN(F384)=0,"",IF(F384&lt;DATE(2024,3,1),IF(G384="Paid by tenant to landlord/third party (RUBS)", '5 - Utilities Total'!$D$20*'6 - Per Unit Calculation'!D384,"N/A based on utility billing method"),"N/A move-in date after 3/1/2024"))</f>
        <v/>
      </c>
      <c r="I384" s="164" t="str">
        <f>IF(LEN(F384)=0,"",IF(F384&lt;DATE(2024,3,1),IF(G384="Paid by tenant to landlord/third party (RUBS)", INDEX('Calculation Chart - SCC'!$B$3:$B$23, MATCH(E384,'Calculation Chart - SCC'!$A$3:$A$23, 0)),"N/A based on utility billing method"),"N/A move-in date after 3/1/2024"))</f>
        <v/>
      </c>
      <c r="J384" s="165" t="str">
        <f>IF('2 - Unit Info'!T384 &lt;&gt;"", '2 - Unit Info'!T384, "")</f>
        <v/>
      </c>
      <c r="K384" s="164" t="str">
        <f>IF(LEN(F384)=0,"",IF(F384&lt;DATE(2024,3,1),IF(J384="Paid by tenant to landlord/third party (RUBS)", '5 - Utilities Total'!$D$25*'6 - Per Unit Calculation'!D384,"N/A based on utility billing method"),"N/A move-in date after 3/1/2024"))</f>
        <v/>
      </c>
      <c r="L384" s="164" t="str">
        <f>IF(LEN(F384)=0,"",IF(F384&lt;DATE(2024,3,1),IF(J384="Paid by tenant to landlord/third party (RUBS)",INDEX('Calculation Chart - SCC'!$E$3:$E$23, MATCH(E384,'Calculation Chart - SCC'!$D$3:$D$23, 0)),"N/A based on utility billing method"),"N/A move-in date after 3/1/2024"))</f>
        <v/>
      </c>
      <c r="M384" s="165" t="str">
        <f>IF('2 - Unit Info'!U384 &lt;&gt;"", '2 - Unit Info'!U384, "")</f>
        <v/>
      </c>
      <c r="N384" s="164" t="str">
        <f>IF(LEN(F384)=0,"",IF(F384&lt;DATE(2024,3,1),IF(M384="Paid by tenant to landlord/third party (RUBS)", '5 - Utilities Total'!$D$30*'6 - Per Unit Calculation'!D384,"N/A based on utility billing method"),"N/A move-in date after 3/1/2024"))</f>
        <v/>
      </c>
      <c r="O384" s="182" t="str">
        <f>IF(LEN(F384)=0,"",IF(F384&lt;DATE(2024,3,1),IF(M384="Paid by tenant to landlord/third party (RUBS)",INDEX('Calculation Chart - SCC'!$H$3:$H$23, MATCH(E384,'Calculation Chart - SCC'!$G$3:$G$23, 0)),"N/A based on utility billing method"),"N/A move-in date after 3/1/2024"))</f>
        <v/>
      </c>
      <c r="Q384" s="184" t="str">
        <f t="shared" si="10"/>
        <v/>
      </c>
      <c r="R384" s="97" t="str">
        <f t="shared" si="11"/>
        <v/>
      </c>
    </row>
    <row r="385" spans="1:18" ht="15.75" x14ac:dyDescent="0.25">
      <c r="A385" s="159" t="str">
        <f>IF('2 - Unit Info'!A385&lt;&gt;"",'2 - Unit Info'!A385,"")</f>
        <v/>
      </c>
      <c r="B385" s="160" t="str">
        <f>IF('2 - Unit Info'!E385&lt;&gt;"",'2 - Unit Info'!E385,"")</f>
        <v/>
      </c>
      <c r="C385" s="160" t="str">
        <f>IF('2 - Unit Info'!K385&lt;&gt;"",'2 - Unit Info'!K385,"")</f>
        <v/>
      </c>
      <c r="D385" s="160" t="str">
        <f>IF('2 - Unit Info'!H385&lt;&gt;"",'2 - Unit Info'!H385,"")</f>
        <v/>
      </c>
      <c r="E385" s="161" t="str">
        <f>IF('2 - Unit Info'!J385&lt;&gt;"",'2 - Unit Info'!J385,"")</f>
        <v/>
      </c>
      <c r="F385" s="162" t="str">
        <f>IF('2 - Unit Info'!L385 &lt;&gt;"", '2 - Unit Info'!L385, "")</f>
        <v/>
      </c>
      <c r="G385" s="163" t="str">
        <f>IF('2 - Unit Info'!S385 &lt;&gt;"", '2 - Unit Info'!S385, "")</f>
        <v/>
      </c>
      <c r="H385" s="164" t="str">
        <f>IF(LEN(F385)=0,"",IF(F385&lt;DATE(2024,3,1),IF(G385="Paid by tenant to landlord/third party (RUBS)", '5 - Utilities Total'!$D$20*'6 - Per Unit Calculation'!D385,"N/A based on utility billing method"),"N/A move-in date after 3/1/2024"))</f>
        <v/>
      </c>
      <c r="I385" s="164" t="str">
        <f>IF(LEN(F385)=0,"",IF(F385&lt;DATE(2024,3,1),IF(G385="Paid by tenant to landlord/third party (RUBS)", INDEX('Calculation Chart - SCC'!$B$3:$B$23, MATCH(E385,'Calculation Chart - SCC'!$A$3:$A$23, 0)),"N/A based on utility billing method"),"N/A move-in date after 3/1/2024"))</f>
        <v/>
      </c>
      <c r="J385" s="165" t="str">
        <f>IF('2 - Unit Info'!T385 &lt;&gt;"", '2 - Unit Info'!T385, "")</f>
        <v/>
      </c>
      <c r="K385" s="164" t="str">
        <f>IF(LEN(F385)=0,"",IF(F385&lt;DATE(2024,3,1),IF(J385="Paid by tenant to landlord/third party (RUBS)", '5 - Utilities Total'!$D$25*'6 - Per Unit Calculation'!D385,"N/A based on utility billing method"),"N/A move-in date after 3/1/2024"))</f>
        <v/>
      </c>
      <c r="L385" s="164" t="str">
        <f>IF(LEN(F385)=0,"",IF(F385&lt;DATE(2024,3,1),IF(J385="Paid by tenant to landlord/third party (RUBS)",INDEX('Calculation Chart - SCC'!$E$3:$E$23, MATCH(E385,'Calculation Chart - SCC'!$D$3:$D$23, 0)),"N/A based on utility billing method"),"N/A move-in date after 3/1/2024"))</f>
        <v/>
      </c>
      <c r="M385" s="165" t="str">
        <f>IF('2 - Unit Info'!U385 &lt;&gt;"", '2 - Unit Info'!U385, "")</f>
        <v/>
      </c>
      <c r="N385" s="164" t="str">
        <f>IF(LEN(F385)=0,"",IF(F385&lt;DATE(2024,3,1),IF(M385="Paid by tenant to landlord/third party (RUBS)", '5 - Utilities Total'!$D$30*'6 - Per Unit Calculation'!D385,"N/A based on utility billing method"),"N/A move-in date after 3/1/2024"))</f>
        <v/>
      </c>
      <c r="O385" s="182" t="str">
        <f>IF(LEN(F385)=0,"",IF(F385&lt;DATE(2024,3,1),IF(M385="Paid by tenant to landlord/third party (RUBS)",INDEX('Calculation Chart - SCC'!$H$3:$H$23, MATCH(E385,'Calculation Chart - SCC'!$G$3:$G$23, 0)),"N/A based on utility billing method"),"N/A move-in date after 3/1/2024"))</f>
        <v/>
      </c>
      <c r="Q385" s="184" t="str">
        <f t="shared" si="10"/>
        <v/>
      </c>
      <c r="R385" s="97" t="str">
        <f t="shared" si="11"/>
        <v/>
      </c>
    </row>
    <row r="386" spans="1:18" ht="15.75" x14ac:dyDescent="0.25">
      <c r="A386" s="159" t="str">
        <f>IF('2 - Unit Info'!A386&lt;&gt;"",'2 - Unit Info'!A386,"")</f>
        <v/>
      </c>
      <c r="B386" s="160" t="str">
        <f>IF('2 - Unit Info'!E386&lt;&gt;"",'2 - Unit Info'!E386,"")</f>
        <v/>
      </c>
      <c r="C386" s="160" t="str">
        <f>IF('2 - Unit Info'!K386&lt;&gt;"",'2 - Unit Info'!K386,"")</f>
        <v/>
      </c>
      <c r="D386" s="160" t="str">
        <f>IF('2 - Unit Info'!H386&lt;&gt;"",'2 - Unit Info'!H386,"")</f>
        <v/>
      </c>
      <c r="E386" s="161" t="str">
        <f>IF('2 - Unit Info'!J386&lt;&gt;"",'2 - Unit Info'!J386,"")</f>
        <v/>
      </c>
      <c r="F386" s="162" t="str">
        <f>IF('2 - Unit Info'!L386 &lt;&gt;"", '2 - Unit Info'!L386, "")</f>
        <v/>
      </c>
      <c r="G386" s="163" t="str">
        <f>IF('2 - Unit Info'!S386 &lt;&gt;"", '2 - Unit Info'!S386, "")</f>
        <v/>
      </c>
      <c r="H386" s="164" t="str">
        <f>IF(LEN(F386)=0,"",IF(F386&lt;DATE(2024,3,1),IF(G386="Paid by tenant to landlord/third party (RUBS)", '5 - Utilities Total'!$D$20*'6 - Per Unit Calculation'!D386,"N/A based on utility billing method"),"N/A move-in date after 3/1/2024"))</f>
        <v/>
      </c>
      <c r="I386" s="164" t="str">
        <f>IF(LEN(F386)=0,"",IF(F386&lt;DATE(2024,3,1),IF(G386="Paid by tenant to landlord/third party (RUBS)", INDEX('Calculation Chart - SCC'!$B$3:$B$23, MATCH(E386,'Calculation Chart - SCC'!$A$3:$A$23, 0)),"N/A based on utility billing method"),"N/A move-in date after 3/1/2024"))</f>
        <v/>
      </c>
      <c r="J386" s="165" t="str">
        <f>IF('2 - Unit Info'!T386 &lt;&gt;"", '2 - Unit Info'!T386, "")</f>
        <v/>
      </c>
      <c r="K386" s="164" t="str">
        <f>IF(LEN(F386)=0,"",IF(F386&lt;DATE(2024,3,1),IF(J386="Paid by tenant to landlord/third party (RUBS)", '5 - Utilities Total'!$D$25*'6 - Per Unit Calculation'!D386,"N/A based on utility billing method"),"N/A move-in date after 3/1/2024"))</f>
        <v/>
      </c>
      <c r="L386" s="164" t="str">
        <f>IF(LEN(F386)=0,"",IF(F386&lt;DATE(2024,3,1),IF(J386="Paid by tenant to landlord/third party (RUBS)",INDEX('Calculation Chart - SCC'!$E$3:$E$23, MATCH(E386,'Calculation Chart - SCC'!$D$3:$D$23, 0)),"N/A based on utility billing method"),"N/A move-in date after 3/1/2024"))</f>
        <v/>
      </c>
      <c r="M386" s="165" t="str">
        <f>IF('2 - Unit Info'!U386 &lt;&gt;"", '2 - Unit Info'!U386, "")</f>
        <v/>
      </c>
      <c r="N386" s="164" t="str">
        <f>IF(LEN(F386)=0,"",IF(F386&lt;DATE(2024,3,1),IF(M386="Paid by tenant to landlord/third party (RUBS)", '5 - Utilities Total'!$D$30*'6 - Per Unit Calculation'!D386,"N/A based on utility billing method"),"N/A move-in date after 3/1/2024"))</f>
        <v/>
      </c>
      <c r="O386" s="182" t="str">
        <f>IF(LEN(F386)=0,"",IF(F386&lt;DATE(2024,3,1),IF(M386="Paid by tenant to landlord/third party (RUBS)",INDEX('Calculation Chart - SCC'!$H$3:$H$23, MATCH(E386,'Calculation Chart - SCC'!$G$3:$G$23, 0)),"N/A based on utility billing method"),"N/A move-in date after 3/1/2024"))</f>
        <v/>
      </c>
      <c r="Q386" s="184" t="str">
        <f t="shared" si="10"/>
        <v/>
      </c>
      <c r="R386" s="97" t="str">
        <f t="shared" si="11"/>
        <v/>
      </c>
    </row>
    <row r="387" spans="1:18" ht="15.75" x14ac:dyDescent="0.25">
      <c r="A387" s="159" t="str">
        <f>IF('2 - Unit Info'!A387&lt;&gt;"",'2 - Unit Info'!A387,"")</f>
        <v/>
      </c>
      <c r="B387" s="160" t="str">
        <f>IF('2 - Unit Info'!E387&lt;&gt;"",'2 - Unit Info'!E387,"")</f>
        <v/>
      </c>
      <c r="C387" s="160" t="str">
        <f>IF('2 - Unit Info'!K387&lt;&gt;"",'2 - Unit Info'!K387,"")</f>
        <v/>
      </c>
      <c r="D387" s="160" t="str">
        <f>IF('2 - Unit Info'!H387&lt;&gt;"",'2 - Unit Info'!H387,"")</f>
        <v/>
      </c>
      <c r="E387" s="161" t="str">
        <f>IF('2 - Unit Info'!J387&lt;&gt;"",'2 - Unit Info'!J387,"")</f>
        <v/>
      </c>
      <c r="F387" s="162" t="str">
        <f>IF('2 - Unit Info'!L387 &lt;&gt;"", '2 - Unit Info'!L387, "")</f>
        <v/>
      </c>
      <c r="G387" s="163" t="str">
        <f>IF('2 - Unit Info'!S387 &lt;&gt;"", '2 - Unit Info'!S387, "")</f>
        <v/>
      </c>
      <c r="H387" s="164" t="str">
        <f>IF(LEN(F387)=0,"",IF(F387&lt;DATE(2024,3,1),IF(G387="Paid by tenant to landlord/third party (RUBS)", '5 - Utilities Total'!$D$20*'6 - Per Unit Calculation'!D387,"N/A based on utility billing method"),"N/A move-in date after 3/1/2024"))</f>
        <v/>
      </c>
      <c r="I387" s="164" t="str">
        <f>IF(LEN(F387)=0,"",IF(F387&lt;DATE(2024,3,1),IF(G387="Paid by tenant to landlord/third party (RUBS)", INDEX('Calculation Chart - SCC'!$B$3:$B$23, MATCH(E387,'Calculation Chart - SCC'!$A$3:$A$23, 0)),"N/A based on utility billing method"),"N/A move-in date after 3/1/2024"))</f>
        <v/>
      </c>
      <c r="J387" s="165" t="str">
        <f>IF('2 - Unit Info'!T387 &lt;&gt;"", '2 - Unit Info'!T387, "")</f>
        <v/>
      </c>
      <c r="K387" s="164" t="str">
        <f>IF(LEN(F387)=0,"",IF(F387&lt;DATE(2024,3,1),IF(J387="Paid by tenant to landlord/third party (RUBS)", '5 - Utilities Total'!$D$25*'6 - Per Unit Calculation'!D387,"N/A based on utility billing method"),"N/A move-in date after 3/1/2024"))</f>
        <v/>
      </c>
      <c r="L387" s="164" t="str">
        <f>IF(LEN(F387)=0,"",IF(F387&lt;DATE(2024,3,1),IF(J387="Paid by tenant to landlord/third party (RUBS)",INDEX('Calculation Chart - SCC'!$E$3:$E$23, MATCH(E387,'Calculation Chart - SCC'!$D$3:$D$23, 0)),"N/A based on utility billing method"),"N/A move-in date after 3/1/2024"))</f>
        <v/>
      </c>
      <c r="M387" s="165" t="str">
        <f>IF('2 - Unit Info'!U387 &lt;&gt;"", '2 - Unit Info'!U387, "")</f>
        <v/>
      </c>
      <c r="N387" s="164" t="str">
        <f>IF(LEN(F387)=0,"",IF(F387&lt;DATE(2024,3,1),IF(M387="Paid by tenant to landlord/third party (RUBS)", '5 - Utilities Total'!$D$30*'6 - Per Unit Calculation'!D387,"N/A based on utility billing method"),"N/A move-in date after 3/1/2024"))</f>
        <v/>
      </c>
      <c r="O387" s="182" t="str">
        <f>IF(LEN(F387)=0,"",IF(F387&lt;DATE(2024,3,1),IF(M387="Paid by tenant to landlord/third party (RUBS)",INDEX('Calculation Chart - SCC'!$H$3:$H$23, MATCH(E387,'Calculation Chart - SCC'!$G$3:$G$23, 0)),"N/A based on utility billing method"),"N/A move-in date after 3/1/2024"))</f>
        <v/>
      </c>
      <c r="Q387" s="184" t="str">
        <f t="shared" si="10"/>
        <v/>
      </c>
      <c r="R387" s="97" t="str">
        <f t="shared" si="11"/>
        <v/>
      </c>
    </row>
    <row r="388" spans="1:18" ht="15.75" x14ac:dyDescent="0.25">
      <c r="A388" s="159" t="str">
        <f>IF('2 - Unit Info'!A388&lt;&gt;"",'2 - Unit Info'!A388,"")</f>
        <v/>
      </c>
      <c r="B388" s="160" t="str">
        <f>IF('2 - Unit Info'!E388&lt;&gt;"",'2 - Unit Info'!E388,"")</f>
        <v/>
      </c>
      <c r="C388" s="160" t="str">
        <f>IF('2 - Unit Info'!K388&lt;&gt;"",'2 - Unit Info'!K388,"")</f>
        <v/>
      </c>
      <c r="D388" s="160" t="str">
        <f>IF('2 - Unit Info'!H388&lt;&gt;"",'2 - Unit Info'!H388,"")</f>
        <v/>
      </c>
      <c r="E388" s="161" t="str">
        <f>IF('2 - Unit Info'!J388&lt;&gt;"",'2 - Unit Info'!J388,"")</f>
        <v/>
      </c>
      <c r="F388" s="162" t="str">
        <f>IF('2 - Unit Info'!L388 &lt;&gt;"", '2 - Unit Info'!L388, "")</f>
        <v/>
      </c>
      <c r="G388" s="163" t="str">
        <f>IF('2 - Unit Info'!S388 &lt;&gt;"", '2 - Unit Info'!S388, "")</f>
        <v/>
      </c>
      <c r="H388" s="164" t="str">
        <f>IF(LEN(F388)=0,"",IF(F388&lt;DATE(2024,3,1),IF(G388="Paid by tenant to landlord/third party (RUBS)", '5 - Utilities Total'!$D$20*'6 - Per Unit Calculation'!D388,"N/A based on utility billing method"),"N/A move-in date after 3/1/2024"))</f>
        <v/>
      </c>
      <c r="I388" s="164" t="str">
        <f>IF(LEN(F388)=0,"",IF(F388&lt;DATE(2024,3,1),IF(G388="Paid by tenant to landlord/third party (RUBS)", INDEX('Calculation Chart - SCC'!$B$3:$B$23, MATCH(E388,'Calculation Chart - SCC'!$A$3:$A$23, 0)),"N/A based on utility billing method"),"N/A move-in date after 3/1/2024"))</f>
        <v/>
      </c>
      <c r="J388" s="165" t="str">
        <f>IF('2 - Unit Info'!T388 &lt;&gt;"", '2 - Unit Info'!T388, "")</f>
        <v/>
      </c>
      <c r="K388" s="164" t="str">
        <f>IF(LEN(F388)=0,"",IF(F388&lt;DATE(2024,3,1),IF(J388="Paid by tenant to landlord/third party (RUBS)", '5 - Utilities Total'!$D$25*'6 - Per Unit Calculation'!D388,"N/A based on utility billing method"),"N/A move-in date after 3/1/2024"))</f>
        <v/>
      </c>
      <c r="L388" s="164" t="str">
        <f>IF(LEN(F388)=0,"",IF(F388&lt;DATE(2024,3,1),IF(J388="Paid by tenant to landlord/third party (RUBS)",INDEX('Calculation Chart - SCC'!$E$3:$E$23, MATCH(E388,'Calculation Chart - SCC'!$D$3:$D$23, 0)),"N/A based on utility billing method"),"N/A move-in date after 3/1/2024"))</f>
        <v/>
      </c>
      <c r="M388" s="165" t="str">
        <f>IF('2 - Unit Info'!U388 &lt;&gt;"", '2 - Unit Info'!U388, "")</f>
        <v/>
      </c>
      <c r="N388" s="164" t="str">
        <f>IF(LEN(F388)=0,"",IF(F388&lt;DATE(2024,3,1),IF(M388="Paid by tenant to landlord/third party (RUBS)", '5 - Utilities Total'!$D$30*'6 - Per Unit Calculation'!D388,"N/A based on utility billing method"),"N/A move-in date after 3/1/2024"))</f>
        <v/>
      </c>
      <c r="O388" s="182" t="str">
        <f>IF(LEN(F388)=0,"",IF(F388&lt;DATE(2024,3,1),IF(M388="Paid by tenant to landlord/third party (RUBS)",INDEX('Calculation Chart - SCC'!$H$3:$H$23, MATCH(E388,'Calculation Chart - SCC'!$G$3:$G$23, 0)),"N/A based on utility billing method"),"N/A move-in date after 3/1/2024"))</f>
        <v/>
      </c>
      <c r="Q388" s="184" t="str">
        <f t="shared" si="10"/>
        <v/>
      </c>
      <c r="R388" s="97" t="str">
        <f t="shared" si="11"/>
        <v/>
      </c>
    </row>
    <row r="389" spans="1:18" ht="15.75" x14ac:dyDescent="0.25">
      <c r="A389" s="159" t="str">
        <f>IF('2 - Unit Info'!A389&lt;&gt;"",'2 - Unit Info'!A389,"")</f>
        <v/>
      </c>
      <c r="B389" s="160" t="str">
        <f>IF('2 - Unit Info'!E389&lt;&gt;"",'2 - Unit Info'!E389,"")</f>
        <v/>
      </c>
      <c r="C389" s="160" t="str">
        <f>IF('2 - Unit Info'!K389&lt;&gt;"",'2 - Unit Info'!K389,"")</f>
        <v/>
      </c>
      <c r="D389" s="160" t="str">
        <f>IF('2 - Unit Info'!H389&lt;&gt;"",'2 - Unit Info'!H389,"")</f>
        <v/>
      </c>
      <c r="E389" s="161" t="str">
        <f>IF('2 - Unit Info'!J389&lt;&gt;"",'2 - Unit Info'!J389,"")</f>
        <v/>
      </c>
      <c r="F389" s="162" t="str">
        <f>IF('2 - Unit Info'!L389 &lt;&gt;"", '2 - Unit Info'!L389, "")</f>
        <v/>
      </c>
      <c r="G389" s="163" t="str">
        <f>IF('2 - Unit Info'!S389 &lt;&gt;"", '2 - Unit Info'!S389, "")</f>
        <v/>
      </c>
      <c r="H389" s="164" t="str">
        <f>IF(LEN(F389)=0,"",IF(F389&lt;DATE(2024,3,1),IF(G389="Paid by tenant to landlord/third party (RUBS)", '5 - Utilities Total'!$D$20*'6 - Per Unit Calculation'!D389,"N/A based on utility billing method"),"N/A move-in date after 3/1/2024"))</f>
        <v/>
      </c>
      <c r="I389" s="164" t="str">
        <f>IF(LEN(F389)=0,"",IF(F389&lt;DATE(2024,3,1),IF(G389="Paid by tenant to landlord/third party (RUBS)", INDEX('Calculation Chart - SCC'!$B$3:$B$23, MATCH(E389,'Calculation Chart - SCC'!$A$3:$A$23, 0)),"N/A based on utility billing method"),"N/A move-in date after 3/1/2024"))</f>
        <v/>
      </c>
      <c r="J389" s="165" t="str">
        <f>IF('2 - Unit Info'!T389 &lt;&gt;"", '2 - Unit Info'!T389, "")</f>
        <v/>
      </c>
      <c r="K389" s="164" t="str">
        <f>IF(LEN(F389)=0,"",IF(F389&lt;DATE(2024,3,1),IF(J389="Paid by tenant to landlord/third party (RUBS)", '5 - Utilities Total'!$D$25*'6 - Per Unit Calculation'!D389,"N/A based on utility billing method"),"N/A move-in date after 3/1/2024"))</f>
        <v/>
      </c>
      <c r="L389" s="164" t="str">
        <f>IF(LEN(F389)=0,"",IF(F389&lt;DATE(2024,3,1),IF(J389="Paid by tenant to landlord/third party (RUBS)",INDEX('Calculation Chart - SCC'!$E$3:$E$23, MATCH(E389,'Calculation Chart - SCC'!$D$3:$D$23, 0)),"N/A based on utility billing method"),"N/A move-in date after 3/1/2024"))</f>
        <v/>
      </c>
      <c r="M389" s="165" t="str">
        <f>IF('2 - Unit Info'!U389 &lt;&gt;"", '2 - Unit Info'!U389, "")</f>
        <v/>
      </c>
      <c r="N389" s="164" t="str">
        <f>IF(LEN(F389)=0,"",IF(F389&lt;DATE(2024,3,1),IF(M389="Paid by tenant to landlord/third party (RUBS)", '5 - Utilities Total'!$D$30*'6 - Per Unit Calculation'!D389,"N/A based on utility billing method"),"N/A move-in date after 3/1/2024"))</f>
        <v/>
      </c>
      <c r="O389" s="182" t="str">
        <f>IF(LEN(F389)=0,"",IF(F389&lt;DATE(2024,3,1),IF(M389="Paid by tenant to landlord/third party (RUBS)",INDEX('Calculation Chart - SCC'!$H$3:$H$23, MATCH(E389,'Calculation Chart - SCC'!$G$3:$G$23, 0)),"N/A based on utility billing method"),"N/A move-in date after 3/1/2024"))</f>
        <v/>
      </c>
      <c r="Q389" s="184" t="str">
        <f t="shared" si="10"/>
        <v/>
      </c>
      <c r="R389" s="97" t="str">
        <f t="shared" si="11"/>
        <v/>
      </c>
    </row>
    <row r="390" spans="1:18" ht="15.75" x14ac:dyDescent="0.25">
      <c r="A390" s="159" t="str">
        <f>IF('2 - Unit Info'!A390&lt;&gt;"",'2 - Unit Info'!A390,"")</f>
        <v/>
      </c>
      <c r="B390" s="160" t="str">
        <f>IF('2 - Unit Info'!E390&lt;&gt;"",'2 - Unit Info'!E390,"")</f>
        <v/>
      </c>
      <c r="C390" s="160" t="str">
        <f>IF('2 - Unit Info'!K390&lt;&gt;"",'2 - Unit Info'!K390,"")</f>
        <v/>
      </c>
      <c r="D390" s="160" t="str">
        <f>IF('2 - Unit Info'!H390&lt;&gt;"",'2 - Unit Info'!H390,"")</f>
        <v/>
      </c>
      <c r="E390" s="161" t="str">
        <f>IF('2 - Unit Info'!J390&lt;&gt;"",'2 - Unit Info'!J390,"")</f>
        <v/>
      </c>
      <c r="F390" s="162" t="str">
        <f>IF('2 - Unit Info'!L390 &lt;&gt;"", '2 - Unit Info'!L390, "")</f>
        <v/>
      </c>
      <c r="G390" s="163" t="str">
        <f>IF('2 - Unit Info'!S390 &lt;&gt;"", '2 - Unit Info'!S390, "")</f>
        <v/>
      </c>
      <c r="H390" s="164" t="str">
        <f>IF(LEN(F390)=0,"",IF(F390&lt;DATE(2024,3,1),IF(G390="Paid by tenant to landlord/third party (RUBS)", '5 - Utilities Total'!$D$20*'6 - Per Unit Calculation'!D390,"N/A based on utility billing method"),"N/A move-in date after 3/1/2024"))</f>
        <v/>
      </c>
      <c r="I390" s="164" t="str">
        <f>IF(LEN(F390)=0,"",IF(F390&lt;DATE(2024,3,1),IF(G390="Paid by tenant to landlord/third party (RUBS)", INDEX('Calculation Chart - SCC'!$B$3:$B$23, MATCH(E390,'Calculation Chart - SCC'!$A$3:$A$23, 0)),"N/A based on utility billing method"),"N/A move-in date after 3/1/2024"))</f>
        <v/>
      </c>
      <c r="J390" s="165" t="str">
        <f>IF('2 - Unit Info'!T390 &lt;&gt;"", '2 - Unit Info'!T390, "")</f>
        <v/>
      </c>
      <c r="K390" s="164" t="str">
        <f>IF(LEN(F390)=0,"",IF(F390&lt;DATE(2024,3,1),IF(J390="Paid by tenant to landlord/third party (RUBS)", '5 - Utilities Total'!$D$25*'6 - Per Unit Calculation'!D390,"N/A based on utility billing method"),"N/A move-in date after 3/1/2024"))</f>
        <v/>
      </c>
      <c r="L390" s="164" t="str">
        <f>IF(LEN(F390)=0,"",IF(F390&lt;DATE(2024,3,1),IF(J390="Paid by tenant to landlord/third party (RUBS)",INDEX('Calculation Chart - SCC'!$E$3:$E$23, MATCH(E390,'Calculation Chart - SCC'!$D$3:$D$23, 0)),"N/A based on utility billing method"),"N/A move-in date after 3/1/2024"))</f>
        <v/>
      </c>
      <c r="M390" s="165" t="str">
        <f>IF('2 - Unit Info'!U390 &lt;&gt;"", '2 - Unit Info'!U390, "")</f>
        <v/>
      </c>
      <c r="N390" s="164" t="str">
        <f>IF(LEN(F390)=0,"",IF(F390&lt;DATE(2024,3,1),IF(M390="Paid by tenant to landlord/third party (RUBS)", '5 - Utilities Total'!$D$30*'6 - Per Unit Calculation'!D390,"N/A based on utility billing method"),"N/A move-in date after 3/1/2024"))</f>
        <v/>
      </c>
      <c r="O390" s="182" t="str">
        <f>IF(LEN(F390)=0,"",IF(F390&lt;DATE(2024,3,1),IF(M390="Paid by tenant to landlord/third party (RUBS)",INDEX('Calculation Chart - SCC'!$H$3:$H$23, MATCH(E390,'Calculation Chart - SCC'!$G$3:$G$23, 0)),"N/A based on utility billing method"),"N/A move-in date after 3/1/2024"))</f>
        <v/>
      </c>
      <c r="Q390" s="184" t="str">
        <f t="shared" si="10"/>
        <v/>
      </c>
      <c r="R390" s="97" t="str">
        <f t="shared" si="11"/>
        <v/>
      </c>
    </row>
    <row r="391" spans="1:18" ht="15.75" x14ac:dyDescent="0.25">
      <c r="A391" s="159" t="str">
        <f>IF('2 - Unit Info'!A391&lt;&gt;"",'2 - Unit Info'!A391,"")</f>
        <v/>
      </c>
      <c r="B391" s="160" t="str">
        <f>IF('2 - Unit Info'!E391&lt;&gt;"",'2 - Unit Info'!E391,"")</f>
        <v/>
      </c>
      <c r="C391" s="160" t="str">
        <f>IF('2 - Unit Info'!K391&lt;&gt;"",'2 - Unit Info'!K391,"")</f>
        <v/>
      </c>
      <c r="D391" s="160" t="str">
        <f>IF('2 - Unit Info'!H391&lt;&gt;"",'2 - Unit Info'!H391,"")</f>
        <v/>
      </c>
      <c r="E391" s="161" t="str">
        <f>IF('2 - Unit Info'!J391&lt;&gt;"",'2 - Unit Info'!J391,"")</f>
        <v/>
      </c>
      <c r="F391" s="162" t="str">
        <f>IF('2 - Unit Info'!L391 &lt;&gt;"", '2 - Unit Info'!L391, "")</f>
        <v/>
      </c>
      <c r="G391" s="163" t="str">
        <f>IF('2 - Unit Info'!S391 &lt;&gt;"", '2 - Unit Info'!S391, "")</f>
        <v/>
      </c>
      <c r="H391" s="164" t="str">
        <f>IF(LEN(F391)=0,"",IF(F391&lt;DATE(2024,3,1),IF(G391="Paid by tenant to landlord/third party (RUBS)", '5 - Utilities Total'!$D$20*'6 - Per Unit Calculation'!D391,"N/A based on utility billing method"),"N/A move-in date after 3/1/2024"))</f>
        <v/>
      </c>
      <c r="I391" s="164" t="str">
        <f>IF(LEN(F391)=0,"",IF(F391&lt;DATE(2024,3,1),IF(G391="Paid by tenant to landlord/third party (RUBS)", INDEX('Calculation Chart - SCC'!$B$3:$B$23, MATCH(E391,'Calculation Chart - SCC'!$A$3:$A$23, 0)),"N/A based on utility billing method"),"N/A move-in date after 3/1/2024"))</f>
        <v/>
      </c>
      <c r="J391" s="165" t="str">
        <f>IF('2 - Unit Info'!T391 &lt;&gt;"", '2 - Unit Info'!T391, "")</f>
        <v/>
      </c>
      <c r="K391" s="164" t="str">
        <f>IF(LEN(F391)=0,"",IF(F391&lt;DATE(2024,3,1),IF(J391="Paid by tenant to landlord/third party (RUBS)", '5 - Utilities Total'!$D$25*'6 - Per Unit Calculation'!D391,"N/A based on utility billing method"),"N/A move-in date after 3/1/2024"))</f>
        <v/>
      </c>
      <c r="L391" s="164" t="str">
        <f>IF(LEN(F391)=0,"",IF(F391&lt;DATE(2024,3,1),IF(J391="Paid by tenant to landlord/third party (RUBS)",INDEX('Calculation Chart - SCC'!$E$3:$E$23, MATCH(E391,'Calculation Chart - SCC'!$D$3:$D$23, 0)),"N/A based on utility billing method"),"N/A move-in date after 3/1/2024"))</f>
        <v/>
      </c>
      <c r="M391" s="165" t="str">
        <f>IF('2 - Unit Info'!U391 &lt;&gt;"", '2 - Unit Info'!U391, "")</f>
        <v/>
      </c>
      <c r="N391" s="164" t="str">
        <f>IF(LEN(F391)=0,"",IF(F391&lt;DATE(2024,3,1),IF(M391="Paid by tenant to landlord/third party (RUBS)", '5 - Utilities Total'!$D$30*'6 - Per Unit Calculation'!D391,"N/A based on utility billing method"),"N/A move-in date after 3/1/2024"))</f>
        <v/>
      </c>
      <c r="O391" s="182" t="str">
        <f>IF(LEN(F391)=0,"",IF(F391&lt;DATE(2024,3,1),IF(M391="Paid by tenant to landlord/third party (RUBS)",INDEX('Calculation Chart - SCC'!$H$3:$H$23, MATCH(E391,'Calculation Chart - SCC'!$G$3:$G$23, 0)),"N/A based on utility billing method"),"N/A move-in date after 3/1/2024"))</f>
        <v/>
      </c>
      <c r="Q391" s="184" t="str">
        <f t="shared" si="10"/>
        <v/>
      </c>
      <c r="R391" s="97" t="str">
        <f t="shared" si="11"/>
        <v/>
      </c>
    </row>
    <row r="392" spans="1:18" ht="15.75" x14ac:dyDescent="0.25">
      <c r="A392" s="159" t="str">
        <f>IF('2 - Unit Info'!A392&lt;&gt;"",'2 - Unit Info'!A392,"")</f>
        <v/>
      </c>
      <c r="B392" s="160" t="str">
        <f>IF('2 - Unit Info'!E392&lt;&gt;"",'2 - Unit Info'!E392,"")</f>
        <v/>
      </c>
      <c r="C392" s="160" t="str">
        <f>IF('2 - Unit Info'!K392&lt;&gt;"",'2 - Unit Info'!K392,"")</f>
        <v/>
      </c>
      <c r="D392" s="160" t="str">
        <f>IF('2 - Unit Info'!H392&lt;&gt;"",'2 - Unit Info'!H392,"")</f>
        <v/>
      </c>
      <c r="E392" s="161" t="str">
        <f>IF('2 - Unit Info'!J392&lt;&gt;"",'2 - Unit Info'!J392,"")</f>
        <v/>
      </c>
      <c r="F392" s="162" t="str">
        <f>IF('2 - Unit Info'!L392 &lt;&gt;"", '2 - Unit Info'!L392, "")</f>
        <v/>
      </c>
      <c r="G392" s="163" t="str">
        <f>IF('2 - Unit Info'!S392 &lt;&gt;"", '2 - Unit Info'!S392, "")</f>
        <v/>
      </c>
      <c r="H392" s="164" t="str">
        <f>IF(LEN(F392)=0,"",IF(F392&lt;DATE(2024,3,1),IF(G392="Paid by tenant to landlord/third party (RUBS)", '5 - Utilities Total'!$D$20*'6 - Per Unit Calculation'!D392,"N/A based on utility billing method"),"N/A move-in date after 3/1/2024"))</f>
        <v/>
      </c>
      <c r="I392" s="164" t="str">
        <f>IF(LEN(F392)=0,"",IF(F392&lt;DATE(2024,3,1),IF(G392="Paid by tenant to landlord/third party (RUBS)", INDEX('Calculation Chart - SCC'!$B$3:$B$23, MATCH(E392,'Calculation Chart - SCC'!$A$3:$A$23, 0)),"N/A based on utility billing method"),"N/A move-in date after 3/1/2024"))</f>
        <v/>
      </c>
      <c r="J392" s="165" t="str">
        <f>IF('2 - Unit Info'!T392 &lt;&gt;"", '2 - Unit Info'!T392, "")</f>
        <v/>
      </c>
      <c r="K392" s="164" t="str">
        <f>IF(LEN(F392)=0,"",IF(F392&lt;DATE(2024,3,1),IF(J392="Paid by tenant to landlord/third party (RUBS)", '5 - Utilities Total'!$D$25*'6 - Per Unit Calculation'!D392,"N/A based on utility billing method"),"N/A move-in date after 3/1/2024"))</f>
        <v/>
      </c>
      <c r="L392" s="164" t="str">
        <f>IF(LEN(F392)=0,"",IF(F392&lt;DATE(2024,3,1),IF(J392="Paid by tenant to landlord/third party (RUBS)",INDEX('Calculation Chart - SCC'!$E$3:$E$23, MATCH(E392,'Calculation Chart - SCC'!$D$3:$D$23, 0)),"N/A based on utility billing method"),"N/A move-in date after 3/1/2024"))</f>
        <v/>
      </c>
      <c r="M392" s="165" t="str">
        <f>IF('2 - Unit Info'!U392 &lt;&gt;"", '2 - Unit Info'!U392, "")</f>
        <v/>
      </c>
      <c r="N392" s="164" t="str">
        <f>IF(LEN(F392)=0,"",IF(F392&lt;DATE(2024,3,1),IF(M392="Paid by tenant to landlord/third party (RUBS)", '5 - Utilities Total'!$D$30*'6 - Per Unit Calculation'!D392,"N/A based on utility billing method"),"N/A move-in date after 3/1/2024"))</f>
        <v/>
      </c>
      <c r="O392" s="182" t="str">
        <f>IF(LEN(F392)=0,"",IF(F392&lt;DATE(2024,3,1),IF(M392="Paid by tenant to landlord/third party (RUBS)",INDEX('Calculation Chart - SCC'!$H$3:$H$23, MATCH(E392,'Calculation Chart - SCC'!$G$3:$G$23, 0)),"N/A based on utility billing method"),"N/A move-in date after 3/1/2024"))</f>
        <v/>
      </c>
      <c r="Q392" s="184" t="str">
        <f t="shared" si="10"/>
        <v/>
      </c>
      <c r="R392" s="97" t="str">
        <f t="shared" si="11"/>
        <v/>
      </c>
    </row>
    <row r="393" spans="1:18" ht="15.75" x14ac:dyDescent="0.25">
      <c r="A393" s="159" t="str">
        <f>IF('2 - Unit Info'!A393&lt;&gt;"",'2 - Unit Info'!A393,"")</f>
        <v/>
      </c>
      <c r="B393" s="160" t="str">
        <f>IF('2 - Unit Info'!E393&lt;&gt;"",'2 - Unit Info'!E393,"")</f>
        <v/>
      </c>
      <c r="C393" s="160" t="str">
        <f>IF('2 - Unit Info'!K393&lt;&gt;"",'2 - Unit Info'!K393,"")</f>
        <v/>
      </c>
      <c r="D393" s="160" t="str">
        <f>IF('2 - Unit Info'!H393&lt;&gt;"",'2 - Unit Info'!H393,"")</f>
        <v/>
      </c>
      <c r="E393" s="161" t="str">
        <f>IF('2 - Unit Info'!J393&lt;&gt;"",'2 - Unit Info'!J393,"")</f>
        <v/>
      </c>
      <c r="F393" s="162" t="str">
        <f>IF('2 - Unit Info'!L393 &lt;&gt;"", '2 - Unit Info'!L393, "")</f>
        <v/>
      </c>
      <c r="G393" s="163" t="str">
        <f>IF('2 - Unit Info'!S393 &lt;&gt;"", '2 - Unit Info'!S393, "")</f>
        <v/>
      </c>
      <c r="H393" s="164" t="str">
        <f>IF(LEN(F393)=0,"",IF(F393&lt;DATE(2024,3,1),IF(G393="Paid by tenant to landlord/third party (RUBS)", '5 - Utilities Total'!$D$20*'6 - Per Unit Calculation'!D393,"N/A based on utility billing method"),"N/A move-in date after 3/1/2024"))</f>
        <v/>
      </c>
      <c r="I393" s="164" t="str">
        <f>IF(LEN(F393)=0,"",IF(F393&lt;DATE(2024,3,1),IF(G393="Paid by tenant to landlord/third party (RUBS)", INDEX('Calculation Chart - SCC'!$B$3:$B$23, MATCH(E393,'Calculation Chart - SCC'!$A$3:$A$23, 0)),"N/A based on utility billing method"),"N/A move-in date after 3/1/2024"))</f>
        <v/>
      </c>
      <c r="J393" s="165" t="str">
        <f>IF('2 - Unit Info'!T393 &lt;&gt;"", '2 - Unit Info'!T393, "")</f>
        <v/>
      </c>
      <c r="K393" s="164" t="str">
        <f>IF(LEN(F393)=0,"",IF(F393&lt;DATE(2024,3,1),IF(J393="Paid by tenant to landlord/third party (RUBS)", '5 - Utilities Total'!$D$25*'6 - Per Unit Calculation'!D393,"N/A based on utility billing method"),"N/A move-in date after 3/1/2024"))</f>
        <v/>
      </c>
      <c r="L393" s="164" t="str">
        <f>IF(LEN(F393)=0,"",IF(F393&lt;DATE(2024,3,1),IF(J393="Paid by tenant to landlord/third party (RUBS)",INDEX('Calculation Chart - SCC'!$E$3:$E$23, MATCH(E393,'Calculation Chart - SCC'!$D$3:$D$23, 0)),"N/A based on utility billing method"),"N/A move-in date after 3/1/2024"))</f>
        <v/>
      </c>
      <c r="M393" s="165" t="str">
        <f>IF('2 - Unit Info'!U393 &lt;&gt;"", '2 - Unit Info'!U393, "")</f>
        <v/>
      </c>
      <c r="N393" s="164" t="str">
        <f>IF(LEN(F393)=0,"",IF(F393&lt;DATE(2024,3,1),IF(M393="Paid by tenant to landlord/third party (RUBS)", '5 - Utilities Total'!$D$30*'6 - Per Unit Calculation'!D393,"N/A based on utility billing method"),"N/A move-in date after 3/1/2024"))</f>
        <v/>
      </c>
      <c r="O393" s="182" t="str">
        <f>IF(LEN(F393)=0,"",IF(F393&lt;DATE(2024,3,1),IF(M393="Paid by tenant to landlord/third party (RUBS)",INDEX('Calculation Chart - SCC'!$H$3:$H$23, MATCH(E393,'Calculation Chart - SCC'!$G$3:$G$23, 0)),"N/A based on utility billing method"),"N/A move-in date after 3/1/2024"))</f>
        <v/>
      </c>
      <c r="Q393" s="184" t="str">
        <f t="shared" si="10"/>
        <v/>
      </c>
      <c r="R393" s="97" t="str">
        <f t="shared" si="11"/>
        <v/>
      </c>
    </row>
    <row r="394" spans="1:18" ht="15.75" x14ac:dyDescent="0.25">
      <c r="A394" s="159" t="str">
        <f>IF('2 - Unit Info'!A394&lt;&gt;"",'2 - Unit Info'!A394,"")</f>
        <v/>
      </c>
      <c r="B394" s="160" t="str">
        <f>IF('2 - Unit Info'!E394&lt;&gt;"",'2 - Unit Info'!E394,"")</f>
        <v/>
      </c>
      <c r="C394" s="160" t="str">
        <f>IF('2 - Unit Info'!K394&lt;&gt;"",'2 - Unit Info'!K394,"")</f>
        <v/>
      </c>
      <c r="D394" s="160" t="str">
        <f>IF('2 - Unit Info'!H394&lt;&gt;"",'2 - Unit Info'!H394,"")</f>
        <v/>
      </c>
      <c r="E394" s="161" t="str">
        <f>IF('2 - Unit Info'!J394&lt;&gt;"",'2 - Unit Info'!J394,"")</f>
        <v/>
      </c>
      <c r="F394" s="162" t="str">
        <f>IF('2 - Unit Info'!L394 &lt;&gt;"", '2 - Unit Info'!L394, "")</f>
        <v/>
      </c>
      <c r="G394" s="163" t="str">
        <f>IF('2 - Unit Info'!S394 &lt;&gt;"", '2 - Unit Info'!S394, "")</f>
        <v/>
      </c>
      <c r="H394" s="164" t="str">
        <f>IF(LEN(F394)=0,"",IF(F394&lt;DATE(2024,3,1),IF(G394="Paid by tenant to landlord/third party (RUBS)", '5 - Utilities Total'!$D$20*'6 - Per Unit Calculation'!D394,"N/A based on utility billing method"),"N/A move-in date after 3/1/2024"))</f>
        <v/>
      </c>
      <c r="I394" s="164" t="str">
        <f>IF(LEN(F394)=0,"",IF(F394&lt;DATE(2024,3,1),IF(G394="Paid by tenant to landlord/third party (RUBS)", INDEX('Calculation Chart - SCC'!$B$3:$B$23, MATCH(E394,'Calculation Chart - SCC'!$A$3:$A$23, 0)),"N/A based on utility billing method"),"N/A move-in date after 3/1/2024"))</f>
        <v/>
      </c>
      <c r="J394" s="165" t="str">
        <f>IF('2 - Unit Info'!T394 &lt;&gt;"", '2 - Unit Info'!T394, "")</f>
        <v/>
      </c>
      <c r="K394" s="164" t="str">
        <f>IF(LEN(F394)=0,"",IF(F394&lt;DATE(2024,3,1),IF(J394="Paid by tenant to landlord/third party (RUBS)", '5 - Utilities Total'!$D$25*'6 - Per Unit Calculation'!D394,"N/A based on utility billing method"),"N/A move-in date after 3/1/2024"))</f>
        <v/>
      </c>
      <c r="L394" s="164" t="str">
        <f>IF(LEN(F394)=0,"",IF(F394&lt;DATE(2024,3,1),IF(J394="Paid by tenant to landlord/third party (RUBS)",INDEX('Calculation Chart - SCC'!$E$3:$E$23, MATCH(E394,'Calculation Chart - SCC'!$D$3:$D$23, 0)),"N/A based on utility billing method"),"N/A move-in date after 3/1/2024"))</f>
        <v/>
      </c>
      <c r="M394" s="165" t="str">
        <f>IF('2 - Unit Info'!U394 &lt;&gt;"", '2 - Unit Info'!U394, "")</f>
        <v/>
      </c>
      <c r="N394" s="164" t="str">
        <f>IF(LEN(F394)=0,"",IF(F394&lt;DATE(2024,3,1),IF(M394="Paid by tenant to landlord/third party (RUBS)", '5 - Utilities Total'!$D$30*'6 - Per Unit Calculation'!D394,"N/A based on utility billing method"),"N/A move-in date after 3/1/2024"))</f>
        <v/>
      </c>
      <c r="O394" s="182" t="str">
        <f>IF(LEN(F394)=0,"",IF(F394&lt;DATE(2024,3,1),IF(M394="Paid by tenant to landlord/third party (RUBS)",INDEX('Calculation Chart - SCC'!$H$3:$H$23, MATCH(E394,'Calculation Chart - SCC'!$G$3:$G$23, 0)),"N/A based on utility billing method"),"N/A move-in date after 3/1/2024"))</f>
        <v/>
      </c>
      <c r="Q394" s="184" t="str">
        <f t="shared" ref="Q394:Q457" si="12">IF(LEN(F394)=0,"",IF(F394&lt;DATE(2024,3,1),IF(SUM(H394,K394,N394)=0,"N/A based on utility billing method",SUM(H394,K394,N394)),"N/A move-in date after 3/1/2024"))</f>
        <v/>
      </c>
      <c r="R394" s="97" t="str">
        <f t="shared" ref="R394:R457" si="13">IF(LEN(F394)=0,"",IF(F394&lt;DATE(2024,3,1), IF(SUM(I394,L394,O394)=0, "N/A based on utility billing method", SUM(I394,L394,O394)), "N/A move-in date after 3/1/2024"))</f>
        <v/>
      </c>
    </row>
    <row r="395" spans="1:18" ht="15.75" x14ac:dyDescent="0.25">
      <c r="A395" s="159" t="str">
        <f>IF('2 - Unit Info'!A395&lt;&gt;"",'2 - Unit Info'!A395,"")</f>
        <v/>
      </c>
      <c r="B395" s="160" t="str">
        <f>IF('2 - Unit Info'!E395&lt;&gt;"",'2 - Unit Info'!E395,"")</f>
        <v/>
      </c>
      <c r="C395" s="160" t="str">
        <f>IF('2 - Unit Info'!K395&lt;&gt;"",'2 - Unit Info'!K395,"")</f>
        <v/>
      </c>
      <c r="D395" s="160" t="str">
        <f>IF('2 - Unit Info'!H395&lt;&gt;"",'2 - Unit Info'!H395,"")</f>
        <v/>
      </c>
      <c r="E395" s="161" t="str">
        <f>IF('2 - Unit Info'!J395&lt;&gt;"",'2 - Unit Info'!J395,"")</f>
        <v/>
      </c>
      <c r="F395" s="162" t="str">
        <f>IF('2 - Unit Info'!L395 &lt;&gt;"", '2 - Unit Info'!L395, "")</f>
        <v/>
      </c>
      <c r="G395" s="163" t="str">
        <f>IF('2 - Unit Info'!S395 &lt;&gt;"", '2 - Unit Info'!S395, "")</f>
        <v/>
      </c>
      <c r="H395" s="164" t="str">
        <f>IF(LEN(F395)=0,"",IF(F395&lt;DATE(2024,3,1),IF(G395="Paid by tenant to landlord/third party (RUBS)", '5 - Utilities Total'!$D$20*'6 - Per Unit Calculation'!D395,"N/A based on utility billing method"),"N/A move-in date after 3/1/2024"))</f>
        <v/>
      </c>
      <c r="I395" s="164" t="str">
        <f>IF(LEN(F395)=0,"",IF(F395&lt;DATE(2024,3,1),IF(G395="Paid by tenant to landlord/third party (RUBS)", INDEX('Calculation Chart - SCC'!$B$3:$B$23, MATCH(E395,'Calculation Chart - SCC'!$A$3:$A$23, 0)),"N/A based on utility billing method"),"N/A move-in date after 3/1/2024"))</f>
        <v/>
      </c>
      <c r="J395" s="165" t="str">
        <f>IF('2 - Unit Info'!T395 &lt;&gt;"", '2 - Unit Info'!T395, "")</f>
        <v/>
      </c>
      <c r="K395" s="164" t="str">
        <f>IF(LEN(F395)=0,"",IF(F395&lt;DATE(2024,3,1),IF(J395="Paid by tenant to landlord/third party (RUBS)", '5 - Utilities Total'!$D$25*'6 - Per Unit Calculation'!D395,"N/A based on utility billing method"),"N/A move-in date after 3/1/2024"))</f>
        <v/>
      </c>
      <c r="L395" s="164" t="str">
        <f>IF(LEN(F395)=0,"",IF(F395&lt;DATE(2024,3,1),IF(J395="Paid by tenant to landlord/third party (RUBS)",INDEX('Calculation Chart - SCC'!$E$3:$E$23, MATCH(E395,'Calculation Chart - SCC'!$D$3:$D$23, 0)),"N/A based on utility billing method"),"N/A move-in date after 3/1/2024"))</f>
        <v/>
      </c>
      <c r="M395" s="165" t="str">
        <f>IF('2 - Unit Info'!U395 &lt;&gt;"", '2 - Unit Info'!U395, "")</f>
        <v/>
      </c>
      <c r="N395" s="164" t="str">
        <f>IF(LEN(F395)=0,"",IF(F395&lt;DATE(2024,3,1),IF(M395="Paid by tenant to landlord/third party (RUBS)", '5 - Utilities Total'!$D$30*'6 - Per Unit Calculation'!D395,"N/A based on utility billing method"),"N/A move-in date after 3/1/2024"))</f>
        <v/>
      </c>
      <c r="O395" s="182" t="str">
        <f>IF(LEN(F395)=0,"",IF(F395&lt;DATE(2024,3,1),IF(M395="Paid by tenant to landlord/third party (RUBS)",INDEX('Calculation Chart - SCC'!$H$3:$H$23, MATCH(E395,'Calculation Chart - SCC'!$G$3:$G$23, 0)),"N/A based on utility billing method"),"N/A move-in date after 3/1/2024"))</f>
        <v/>
      </c>
      <c r="Q395" s="184" t="str">
        <f t="shared" si="12"/>
        <v/>
      </c>
      <c r="R395" s="97" t="str">
        <f t="shared" si="13"/>
        <v/>
      </c>
    </row>
    <row r="396" spans="1:18" ht="15.75" x14ac:dyDescent="0.25">
      <c r="A396" s="159" t="str">
        <f>IF('2 - Unit Info'!A396&lt;&gt;"",'2 - Unit Info'!A396,"")</f>
        <v/>
      </c>
      <c r="B396" s="160" t="str">
        <f>IF('2 - Unit Info'!E396&lt;&gt;"",'2 - Unit Info'!E396,"")</f>
        <v/>
      </c>
      <c r="C396" s="160" t="str">
        <f>IF('2 - Unit Info'!K396&lt;&gt;"",'2 - Unit Info'!K396,"")</f>
        <v/>
      </c>
      <c r="D396" s="160" t="str">
        <f>IF('2 - Unit Info'!H396&lt;&gt;"",'2 - Unit Info'!H396,"")</f>
        <v/>
      </c>
      <c r="E396" s="161" t="str">
        <f>IF('2 - Unit Info'!J396&lt;&gt;"",'2 - Unit Info'!J396,"")</f>
        <v/>
      </c>
      <c r="F396" s="162" t="str">
        <f>IF('2 - Unit Info'!L396 &lt;&gt;"", '2 - Unit Info'!L396, "")</f>
        <v/>
      </c>
      <c r="G396" s="163" t="str">
        <f>IF('2 - Unit Info'!S396 &lt;&gt;"", '2 - Unit Info'!S396, "")</f>
        <v/>
      </c>
      <c r="H396" s="164" t="str">
        <f>IF(LEN(F396)=0,"",IF(F396&lt;DATE(2024,3,1),IF(G396="Paid by tenant to landlord/third party (RUBS)", '5 - Utilities Total'!$D$20*'6 - Per Unit Calculation'!D396,"N/A based on utility billing method"),"N/A move-in date after 3/1/2024"))</f>
        <v/>
      </c>
      <c r="I396" s="164" t="str">
        <f>IF(LEN(F396)=0,"",IF(F396&lt;DATE(2024,3,1),IF(G396="Paid by tenant to landlord/third party (RUBS)", INDEX('Calculation Chart - SCC'!$B$3:$B$23, MATCH(E396,'Calculation Chart - SCC'!$A$3:$A$23, 0)),"N/A based on utility billing method"),"N/A move-in date after 3/1/2024"))</f>
        <v/>
      </c>
      <c r="J396" s="165" t="str">
        <f>IF('2 - Unit Info'!T396 &lt;&gt;"", '2 - Unit Info'!T396, "")</f>
        <v/>
      </c>
      <c r="K396" s="164" t="str">
        <f>IF(LEN(F396)=0,"",IF(F396&lt;DATE(2024,3,1),IF(J396="Paid by tenant to landlord/third party (RUBS)", '5 - Utilities Total'!$D$25*'6 - Per Unit Calculation'!D396,"N/A based on utility billing method"),"N/A move-in date after 3/1/2024"))</f>
        <v/>
      </c>
      <c r="L396" s="164" t="str">
        <f>IF(LEN(F396)=0,"",IF(F396&lt;DATE(2024,3,1),IF(J396="Paid by tenant to landlord/third party (RUBS)",INDEX('Calculation Chart - SCC'!$E$3:$E$23, MATCH(E396,'Calculation Chart - SCC'!$D$3:$D$23, 0)),"N/A based on utility billing method"),"N/A move-in date after 3/1/2024"))</f>
        <v/>
      </c>
      <c r="M396" s="165" t="str">
        <f>IF('2 - Unit Info'!U396 &lt;&gt;"", '2 - Unit Info'!U396, "")</f>
        <v/>
      </c>
      <c r="N396" s="164" t="str">
        <f>IF(LEN(F396)=0,"",IF(F396&lt;DATE(2024,3,1),IF(M396="Paid by tenant to landlord/third party (RUBS)", '5 - Utilities Total'!$D$30*'6 - Per Unit Calculation'!D396,"N/A based on utility billing method"),"N/A move-in date after 3/1/2024"))</f>
        <v/>
      </c>
      <c r="O396" s="182" t="str">
        <f>IF(LEN(F396)=0,"",IF(F396&lt;DATE(2024,3,1),IF(M396="Paid by tenant to landlord/third party (RUBS)",INDEX('Calculation Chart - SCC'!$H$3:$H$23, MATCH(E396,'Calculation Chart - SCC'!$G$3:$G$23, 0)),"N/A based on utility billing method"),"N/A move-in date after 3/1/2024"))</f>
        <v/>
      </c>
      <c r="Q396" s="184" t="str">
        <f t="shared" si="12"/>
        <v/>
      </c>
      <c r="R396" s="97" t="str">
        <f t="shared" si="13"/>
        <v/>
      </c>
    </row>
    <row r="397" spans="1:18" ht="15.75" x14ac:dyDescent="0.25">
      <c r="A397" s="159" t="str">
        <f>IF('2 - Unit Info'!A397&lt;&gt;"",'2 - Unit Info'!A397,"")</f>
        <v/>
      </c>
      <c r="B397" s="160" t="str">
        <f>IF('2 - Unit Info'!E397&lt;&gt;"",'2 - Unit Info'!E397,"")</f>
        <v/>
      </c>
      <c r="C397" s="160" t="str">
        <f>IF('2 - Unit Info'!K397&lt;&gt;"",'2 - Unit Info'!K397,"")</f>
        <v/>
      </c>
      <c r="D397" s="160" t="str">
        <f>IF('2 - Unit Info'!H397&lt;&gt;"",'2 - Unit Info'!H397,"")</f>
        <v/>
      </c>
      <c r="E397" s="161" t="str">
        <f>IF('2 - Unit Info'!J397&lt;&gt;"",'2 - Unit Info'!J397,"")</f>
        <v/>
      </c>
      <c r="F397" s="162" t="str">
        <f>IF('2 - Unit Info'!L397 &lt;&gt;"", '2 - Unit Info'!L397, "")</f>
        <v/>
      </c>
      <c r="G397" s="163" t="str">
        <f>IF('2 - Unit Info'!S397 &lt;&gt;"", '2 - Unit Info'!S397, "")</f>
        <v/>
      </c>
      <c r="H397" s="164" t="str">
        <f>IF(LEN(F397)=0,"",IF(F397&lt;DATE(2024,3,1),IF(G397="Paid by tenant to landlord/third party (RUBS)", '5 - Utilities Total'!$D$20*'6 - Per Unit Calculation'!D397,"N/A based on utility billing method"),"N/A move-in date after 3/1/2024"))</f>
        <v/>
      </c>
      <c r="I397" s="164" t="str">
        <f>IF(LEN(F397)=0,"",IF(F397&lt;DATE(2024,3,1),IF(G397="Paid by tenant to landlord/third party (RUBS)", INDEX('Calculation Chart - SCC'!$B$3:$B$23, MATCH(E397,'Calculation Chart - SCC'!$A$3:$A$23, 0)),"N/A based on utility billing method"),"N/A move-in date after 3/1/2024"))</f>
        <v/>
      </c>
      <c r="J397" s="165" t="str">
        <f>IF('2 - Unit Info'!T397 &lt;&gt;"", '2 - Unit Info'!T397, "")</f>
        <v/>
      </c>
      <c r="K397" s="164" t="str">
        <f>IF(LEN(F397)=0,"",IF(F397&lt;DATE(2024,3,1),IF(J397="Paid by tenant to landlord/third party (RUBS)", '5 - Utilities Total'!$D$25*'6 - Per Unit Calculation'!D397,"N/A based on utility billing method"),"N/A move-in date after 3/1/2024"))</f>
        <v/>
      </c>
      <c r="L397" s="164" t="str">
        <f>IF(LEN(F397)=0,"",IF(F397&lt;DATE(2024,3,1),IF(J397="Paid by tenant to landlord/third party (RUBS)",INDEX('Calculation Chart - SCC'!$E$3:$E$23, MATCH(E397,'Calculation Chart - SCC'!$D$3:$D$23, 0)),"N/A based on utility billing method"),"N/A move-in date after 3/1/2024"))</f>
        <v/>
      </c>
      <c r="M397" s="165" t="str">
        <f>IF('2 - Unit Info'!U397 &lt;&gt;"", '2 - Unit Info'!U397, "")</f>
        <v/>
      </c>
      <c r="N397" s="164" t="str">
        <f>IF(LEN(F397)=0,"",IF(F397&lt;DATE(2024,3,1),IF(M397="Paid by tenant to landlord/third party (RUBS)", '5 - Utilities Total'!$D$30*'6 - Per Unit Calculation'!D397,"N/A based on utility billing method"),"N/A move-in date after 3/1/2024"))</f>
        <v/>
      </c>
      <c r="O397" s="182" t="str">
        <f>IF(LEN(F397)=0,"",IF(F397&lt;DATE(2024,3,1),IF(M397="Paid by tenant to landlord/third party (RUBS)",INDEX('Calculation Chart - SCC'!$H$3:$H$23, MATCH(E397,'Calculation Chart - SCC'!$G$3:$G$23, 0)),"N/A based on utility billing method"),"N/A move-in date after 3/1/2024"))</f>
        <v/>
      </c>
      <c r="Q397" s="184" t="str">
        <f t="shared" si="12"/>
        <v/>
      </c>
      <c r="R397" s="97" t="str">
        <f t="shared" si="13"/>
        <v/>
      </c>
    </row>
    <row r="398" spans="1:18" ht="15.75" x14ac:dyDescent="0.25">
      <c r="A398" s="159" t="str">
        <f>IF('2 - Unit Info'!A398&lt;&gt;"",'2 - Unit Info'!A398,"")</f>
        <v/>
      </c>
      <c r="B398" s="160" t="str">
        <f>IF('2 - Unit Info'!E398&lt;&gt;"",'2 - Unit Info'!E398,"")</f>
        <v/>
      </c>
      <c r="C398" s="160" t="str">
        <f>IF('2 - Unit Info'!K398&lt;&gt;"",'2 - Unit Info'!K398,"")</f>
        <v/>
      </c>
      <c r="D398" s="160" t="str">
        <f>IF('2 - Unit Info'!H398&lt;&gt;"",'2 - Unit Info'!H398,"")</f>
        <v/>
      </c>
      <c r="E398" s="161" t="str">
        <f>IF('2 - Unit Info'!J398&lt;&gt;"",'2 - Unit Info'!J398,"")</f>
        <v/>
      </c>
      <c r="F398" s="162" t="str">
        <f>IF('2 - Unit Info'!L398 &lt;&gt;"", '2 - Unit Info'!L398, "")</f>
        <v/>
      </c>
      <c r="G398" s="163" t="str">
        <f>IF('2 - Unit Info'!S398 &lt;&gt;"", '2 - Unit Info'!S398, "")</f>
        <v/>
      </c>
      <c r="H398" s="164" t="str">
        <f>IF(LEN(F398)=0,"",IF(F398&lt;DATE(2024,3,1),IF(G398="Paid by tenant to landlord/third party (RUBS)", '5 - Utilities Total'!$D$20*'6 - Per Unit Calculation'!D398,"N/A based on utility billing method"),"N/A move-in date after 3/1/2024"))</f>
        <v/>
      </c>
      <c r="I398" s="164" t="str">
        <f>IF(LEN(F398)=0,"",IF(F398&lt;DATE(2024,3,1),IF(G398="Paid by tenant to landlord/third party (RUBS)", INDEX('Calculation Chart - SCC'!$B$3:$B$23, MATCH(E398,'Calculation Chart - SCC'!$A$3:$A$23, 0)),"N/A based on utility billing method"),"N/A move-in date after 3/1/2024"))</f>
        <v/>
      </c>
      <c r="J398" s="165" t="str">
        <f>IF('2 - Unit Info'!T398 &lt;&gt;"", '2 - Unit Info'!T398, "")</f>
        <v/>
      </c>
      <c r="K398" s="164" t="str">
        <f>IF(LEN(F398)=0,"",IF(F398&lt;DATE(2024,3,1),IF(J398="Paid by tenant to landlord/third party (RUBS)", '5 - Utilities Total'!$D$25*'6 - Per Unit Calculation'!D398,"N/A based on utility billing method"),"N/A move-in date after 3/1/2024"))</f>
        <v/>
      </c>
      <c r="L398" s="164" t="str">
        <f>IF(LEN(F398)=0,"",IF(F398&lt;DATE(2024,3,1),IF(J398="Paid by tenant to landlord/third party (RUBS)",INDEX('Calculation Chart - SCC'!$E$3:$E$23, MATCH(E398,'Calculation Chart - SCC'!$D$3:$D$23, 0)),"N/A based on utility billing method"),"N/A move-in date after 3/1/2024"))</f>
        <v/>
      </c>
      <c r="M398" s="165" t="str">
        <f>IF('2 - Unit Info'!U398 &lt;&gt;"", '2 - Unit Info'!U398, "")</f>
        <v/>
      </c>
      <c r="N398" s="164" t="str">
        <f>IF(LEN(F398)=0,"",IF(F398&lt;DATE(2024,3,1),IF(M398="Paid by tenant to landlord/third party (RUBS)", '5 - Utilities Total'!$D$30*'6 - Per Unit Calculation'!D398,"N/A based on utility billing method"),"N/A move-in date after 3/1/2024"))</f>
        <v/>
      </c>
      <c r="O398" s="182" t="str">
        <f>IF(LEN(F398)=0,"",IF(F398&lt;DATE(2024,3,1),IF(M398="Paid by tenant to landlord/third party (RUBS)",INDEX('Calculation Chart - SCC'!$H$3:$H$23, MATCH(E398,'Calculation Chart - SCC'!$G$3:$G$23, 0)),"N/A based on utility billing method"),"N/A move-in date after 3/1/2024"))</f>
        <v/>
      </c>
      <c r="Q398" s="184" t="str">
        <f t="shared" si="12"/>
        <v/>
      </c>
      <c r="R398" s="97" t="str">
        <f t="shared" si="13"/>
        <v/>
      </c>
    </row>
    <row r="399" spans="1:18" ht="15.75" x14ac:dyDescent="0.25">
      <c r="A399" s="159" t="str">
        <f>IF('2 - Unit Info'!A399&lt;&gt;"",'2 - Unit Info'!A399,"")</f>
        <v/>
      </c>
      <c r="B399" s="160" t="str">
        <f>IF('2 - Unit Info'!E399&lt;&gt;"",'2 - Unit Info'!E399,"")</f>
        <v/>
      </c>
      <c r="C399" s="160" t="str">
        <f>IF('2 - Unit Info'!K399&lt;&gt;"",'2 - Unit Info'!K399,"")</f>
        <v/>
      </c>
      <c r="D399" s="160" t="str">
        <f>IF('2 - Unit Info'!H399&lt;&gt;"",'2 - Unit Info'!H399,"")</f>
        <v/>
      </c>
      <c r="E399" s="161" t="str">
        <f>IF('2 - Unit Info'!J399&lt;&gt;"",'2 - Unit Info'!J399,"")</f>
        <v/>
      </c>
      <c r="F399" s="162" t="str">
        <f>IF('2 - Unit Info'!L399 &lt;&gt;"", '2 - Unit Info'!L399, "")</f>
        <v/>
      </c>
      <c r="G399" s="163" t="str">
        <f>IF('2 - Unit Info'!S399 &lt;&gt;"", '2 - Unit Info'!S399, "")</f>
        <v/>
      </c>
      <c r="H399" s="164" t="str">
        <f>IF(LEN(F399)=0,"",IF(F399&lt;DATE(2024,3,1),IF(G399="Paid by tenant to landlord/third party (RUBS)", '5 - Utilities Total'!$D$20*'6 - Per Unit Calculation'!D399,"N/A based on utility billing method"),"N/A move-in date after 3/1/2024"))</f>
        <v/>
      </c>
      <c r="I399" s="164" t="str">
        <f>IF(LEN(F399)=0,"",IF(F399&lt;DATE(2024,3,1),IF(G399="Paid by tenant to landlord/third party (RUBS)", INDEX('Calculation Chart - SCC'!$B$3:$B$23, MATCH(E399,'Calculation Chart - SCC'!$A$3:$A$23, 0)),"N/A based on utility billing method"),"N/A move-in date after 3/1/2024"))</f>
        <v/>
      </c>
      <c r="J399" s="165" t="str">
        <f>IF('2 - Unit Info'!T399 &lt;&gt;"", '2 - Unit Info'!T399, "")</f>
        <v/>
      </c>
      <c r="K399" s="164" t="str">
        <f>IF(LEN(F399)=0,"",IF(F399&lt;DATE(2024,3,1),IF(J399="Paid by tenant to landlord/third party (RUBS)", '5 - Utilities Total'!$D$25*'6 - Per Unit Calculation'!D399,"N/A based on utility billing method"),"N/A move-in date after 3/1/2024"))</f>
        <v/>
      </c>
      <c r="L399" s="164" t="str">
        <f>IF(LEN(F399)=0,"",IF(F399&lt;DATE(2024,3,1),IF(J399="Paid by tenant to landlord/third party (RUBS)",INDEX('Calculation Chart - SCC'!$E$3:$E$23, MATCH(E399,'Calculation Chart - SCC'!$D$3:$D$23, 0)),"N/A based on utility billing method"),"N/A move-in date after 3/1/2024"))</f>
        <v/>
      </c>
      <c r="M399" s="165" t="str">
        <f>IF('2 - Unit Info'!U399 &lt;&gt;"", '2 - Unit Info'!U399, "")</f>
        <v/>
      </c>
      <c r="N399" s="164" t="str">
        <f>IF(LEN(F399)=0,"",IF(F399&lt;DATE(2024,3,1),IF(M399="Paid by tenant to landlord/third party (RUBS)", '5 - Utilities Total'!$D$30*'6 - Per Unit Calculation'!D399,"N/A based on utility billing method"),"N/A move-in date after 3/1/2024"))</f>
        <v/>
      </c>
      <c r="O399" s="182" t="str">
        <f>IF(LEN(F399)=0,"",IF(F399&lt;DATE(2024,3,1),IF(M399="Paid by tenant to landlord/third party (RUBS)",INDEX('Calculation Chart - SCC'!$H$3:$H$23, MATCH(E399,'Calculation Chart - SCC'!$G$3:$G$23, 0)),"N/A based on utility billing method"),"N/A move-in date after 3/1/2024"))</f>
        <v/>
      </c>
      <c r="Q399" s="184" t="str">
        <f t="shared" si="12"/>
        <v/>
      </c>
      <c r="R399" s="97" t="str">
        <f t="shared" si="13"/>
        <v/>
      </c>
    </row>
    <row r="400" spans="1:18" ht="15.75" x14ac:dyDescent="0.25">
      <c r="A400" s="159" t="str">
        <f>IF('2 - Unit Info'!A400&lt;&gt;"",'2 - Unit Info'!A400,"")</f>
        <v/>
      </c>
      <c r="B400" s="160" t="str">
        <f>IF('2 - Unit Info'!E400&lt;&gt;"",'2 - Unit Info'!E400,"")</f>
        <v/>
      </c>
      <c r="C400" s="160" t="str">
        <f>IF('2 - Unit Info'!K400&lt;&gt;"",'2 - Unit Info'!K400,"")</f>
        <v/>
      </c>
      <c r="D400" s="160" t="str">
        <f>IF('2 - Unit Info'!H400&lt;&gt;"",'2 - Unit Info'!H400,"")</f>
        <v/>
      </c>
      <c r="E400" s="161" t="str">
        <f>IF('2 - Unit Info'!J400&lt;&gt;"",'2 - Unit Info'!J400,"")</f>
        <v/>
      </c>
      <c r="F400" s="162" t="str">
        <f>IF('2 - Unit Info'!L400 &lt;&gt;"", '2 - Unit Info'!L400, "")</f>
        <v/>
      </c>
      <c r="G400" s="163" t="str">
        <f>IF('2 - Unit Info'!S400 &lt;&gt;"", '2 - Unit Info'!S400, "")</f>
        <v/>
      </c>
      <c r="H400" s="164" t="str">
        <f>IF(LEN(F400)=0,"",IF(F400&lt;DATE(2024,3,1),IF(G400="Paid by tenant to landlord/third party (RUBS)", '5 - Utilities Total'!$D$20*'6 - Per Unit Calculation'!D400,"N/A based on utility billing method"),"N/A move-in date after 3/1/2024"))</f>
        <v/>
      </c>
      <c r="I400" s="164" t="str">
        <f>IF(LEN(F400)=0,"",IF(F400&lt;DATE(2024,3,1),IF(G400="Paid by tenant to landlord/third party (RUBS)", INDEX('Calculation Chart - SCC'!$B$3:$B$23, MATCH(E400,'Calculation Chart - SCC'!$A$3:$A$23, 0)),"N/A based on utility billing method"),"N/A move-in date after 3/1/2024"))</f>
        <v/>
      </c>
      <c r="J400" s="165" t="str">
        <f>IF('2 - Unit Info'!T400 &lt;&gt;"", '2 - Unit Info'!T400, "")</f>
        <v/>
      </c>
      <c r="K400" s="164" t="str">
        <f>IF(LEN(F400)=0,"",IF(F400&lt;DATE(2024,3,1),IF(J400="Paid by tenant to landlord/third party (RUBS)", '5 - Utilities Total'!$D$25*'6 - Per Unit Calculation'!D400,"N/A based on utility billing method"),"N/A move-in date after 3/1/2024"))</f>
        <v/>
      </c>
      <c r="L400" s="164" t="str">
        <f>IF(LEN(F400)=0,"",IF(F400&lt;DATE(2024,3,1),IF(J400="Paid by tenant to landlord/third party (RUBS)",INDEX('Calculation Chart - SCC'!$E$3:$E$23, MATCH(E400,'Calculation Chart - SCC'!$D$3:$D$23, 0)),"N/A based on utility billing method"),"N/A move-in date after 3/1/2024"))</f>
        <v/>
      </c>
      <c r="M400" s="165" t="str">
        <f>IF('2 - Unit Info'!U400 &lt;&gt;"", '2 - Unit Info'!U400, "")</f>
        <v/>
      </c>
      <c r="N400" s="164" t="str">
        <f>IF(LEN(F400)=0,"",IF(F400&lt;DATE(2024,3,1),IF(M400="Paid by tenant to landlord/third party (RUBS)", '5 - Utilities Total'!$D$30*'6 - Per Unit Calculation'!D400,"N/A based on utility billing method"),"N/A move-in date after 3/1/2024"))</f>
        <v/>
      </c>
      <c r="O400" s="182" t="str">
        <f>IF(LEN(F400)=0,"",IF(F400&lt;DATE(2024,3,1),IF(M400="Paid by tenant to landlord/third party (RUBS)",INDEX('Calculation Chart - SCC'!$H$3:$H$23, MATCH(E400,'Calculation Chart - SCC'!$G$3:$G$23, 0)),"N/A based on utility billing method"),"N/A move-in date after 3/1/2024"))</f>
        <v/>
      </c>
      <c r="Q400" s="184" t="str">
        <f t="shared" si="12"/>
        <v/>
      </c>
      <c r="R400" s="97" t="str">
        <f t="shared" si="13"/>
        <v/>
      </c>
    </row>
    <row r="401" spans="1:18" ht="15.75" x14ac:dyDescent="0.25">
      <c r="A401" s="159" t="str">
        <f>IF('2 - Unit Info'!A401&lt;&gt;"",'2 - Unit Info'!A401,"")</f>
        <v/>
      </c>
      <c r="B401" s="160" t="str">
        <f>IF('2 - Unit Info'!E401&lt;&gt;"",'2 - Unit Info'!E401,"")</f>
        <v/>
      </c>
      <c r="C401" s="160" t="str">
        <f>IF('2 - Unit Info'!K401&lt;&gt;"",'2 - Unit Info'!K401,"")</f>
        <v/>
      </c>
      <c r="D401" s="160" t="str">
        <f>IF('2 - Unit Info'!H401&lt;&gt;"",'2 - Unit Info'!H401,"")</f>
        <v/>
      </c>
      <c r="E401" s="161" t="str">
        <f>IF('2 - Unit Info'!J401&lt;&gt;"",'2 - Unit Info'!J401,"")</f>
        <v/>
      </c>
      <c r="F401" s="162" t="str">
        <f>IF('2 - Unit Info'!L401 &lt;&gt;"", '2 - Unit Info'!L401, "")</f>
        <v/>
      </c>
      <c r="G401" s="163" t="str">
        <f>IF('2 - Unit Info'!S401 &lt;&gt;"", '2 - Unit Info'!S401, "")</f>
        <v/>
      </c>
      <c r="H401" s="164" t="str">
        <f>IF(LEN(F401)=0,"",IF(F401&lt;DATE(2024,3,1),IF(G401="Paid by tenant to landlord/third party (RUBS)", '5 - Utilities Total'!$D$20*'6 - Per Unit Calculation'!D401,"N/A based on utility billing method"),"N/A move-in date after 3/1/2024"))</f>
        <v/>
      </c>
      <c r="I401" s="164" t="str">
        <f>IF(LEN(F401)=0,"",IF(F401&lt;DATE(2024,3,1),IF(G401="Paid by tenant to landlord/third party (RUBS)", INDEX('Calculation Chart - SCC'!$B$3:$B$23, MATCH(E401,'Calculation Chart - SCC'!$A$3:$A$23, 0)),"N/A based on utility billing method"),"N/A move-in date after 3/1/2024"))</f>
        <v/>
      </c>
      <c r="J401" s="165" t="str">
        <f>IF('2 - Unit Info'!T401 &lt;&gt;"", '2 - Unit Info'!T401, "")</f>
        <v/>
      </c>
      <c r="K401" s="164" t="str">
        <f>IF(LEN(F401)=0,"",IF(F401&lt;DATE(2024,3,1),IF(J401="Paid by tenant to landlord/third party (RUBS)", '5 - Utilities Total'!$D$25*'6 - Per Unit Calculation'!D401,"N/A based on utility billing method"),"N/A move-in date after 3/1/2024"))</f>
        <v/>
      </c>
      <c r="L401" s="164" t="str">
        <f>IF(LEN(F401)=0,"",IF(F401&lt;DATE(2024,3,1),IF(J401="Paid by tenant to landlord/third party (RUBS)",INDEX('Calculation Chart - SCC'!$E$3:$E$23, MATCH(E401,'Calculation Chart - SCC'!$D$3:$D$23, 0)),"N/A based on utility billing method"),"N/A move-in date after 3/1/2024"))</f>
        <v/>
      </c>
      <c r="M401" s="165" t="str">
        <f>IF('2 - Unit Info'!U401 &lt;&gt;"", '2 - Unit Info'!U401, "")</f>
        <v/>
      </c>
      <c r="N401" s="164" t="str">
        <f>IF(LEN(F401)=0,"",IF(F401&lt;DATE(2024,3,1),IF(M401="Paid by tenant to landlord/third party (RUBS)", '5 - Utilities Total'!$D$30*'6 - Per Unit Calculation'!D401,"N/A based on utility billing method"),"N/A move-in date after 3/1/2024"))</f>
        <v/>
      </c>
      <c r="O401" s="182" t="str">
        <f>IF(LEN(F401)=0,"",IF(F401&lt;DATE(2024,3,1),IF(M401="Paid by tenant to landlord/third party (RUBS)",INDEX('Calculation Chart - SCC'!$H$3:$H$23, MATCH(E401,'Calculation Chart - SCC'!$G$3:$G$23, 0)),"N/A based on utility billing method"),"N/A move-in date after 3/1/2024"))</f>
        <v/>
      </c>
      <c r="Q401" s="184" t="str">
        <f t="shared" si="12"/>
        <v/>
      </c>
      <c r="R401" s="97" t="str">
        <f t="shared" si="13"/>
        <v/>
      </c>
    </row>
    <row r="402" spans="1:18" ht="15.75" x14ac:dyDescent="0.25">
      <c r="A402" s="159" t="str">
        <f>IF('2 - Unit Info'!A402&lt;&gt;"",'2 - Unit Info'!A402,"")</f>
        <v/>
      </c>
      <c r="B402" s="160" t="str">
        <f>IF('2 - Unit Info'!E402&lt;&gt;"",'2 - Unit Info'!E402,"")</f>
        <v/>
      </c>
      <c r="C402" s="160" t="str">
        <f>IF('2 - Unit Info'!K402&lt;&gt;"",'2 - Unit Info'!K402,"")</f>
        <v/>
      </c>
      <c r="D402" s="160" t="str">
        <f>IF('2 - Unit Info'!H402&lt;&gt;"",'2 - Unit Info'!H402,"")</f>
        <v/>
      </c>
      <c r="E402" s="161" t="str">
        <f>IF('2 - Unit Info'!J402&lt;&gt;"",'2 - Unit Info'!J402,"")</f>
        <v/>
      </c>
      <c r="F402" s="162" t="str">
        <f>IF('2 - Unit Info'!L402 &lt;&gt;"", '2 - Unit Info'!L402, "")</f>
        <v/>
      </c>
      <c r="G402" s="163" t="str">
        <f>IF('2 - Unit Info'!S402 &lt;&gt;"", '2 - Unit Info'!S402, "")</f>
        <v/>
      </c>
      <c r="H402" s="164" t="str">
        <f>IF(LEN(F402)=0,"",IF(F402&lt;DATE(2024,3,1),IF(G402="Paid by tenant to landlord/third party (RUBS)", '5 - Utilities Total'!$D$20*'6 - Per Unit Calculation'!D402,"N/A based on utility billing method"),"N/A move-in date after 3/1/2024"))</f>
        <v/>
      </c>
      <c r="I402" s="164" t="str">
        <f>IF(LEN(F402)=0,"",IF(F402&lt;DATE(2024,3,1),IF(G402="Paid by tenant to landlord/third party (RUBS)", INDEX('Calculation Chart - SCC'!$B$3:$B$23, MATCH(E402,'Calculation Chart - SCC'!$A$3:$A$23, 0)),"N/A based on utility billing method"),"N/A move-in date after 3/1/2024"))</f>
        <v/>
      </c>
      <c r="J402" s="165" t="str">
        <f>IF('2 - Unit Info'!T402 &lt;&gt;"", '2 - Unit Info'!T402, "")</f>
        <v/>
      </c>
      <c r="K402" s="164" t="str">
        <f>IF(LEN(F402)=0,"",IF(F402&lt;DATE(2024,3,1),IF(J402="Paid by tenant to landlord/third party (RUBS)", '5 - Utilities Total'!$D$25*'6 - Per Unit Calculation'!D402,"N/A based on utility billing method"),"N/A move-in date after 3/1/2024"))</f>
        <v/>
      </c>
      <c r="L402" s="164" t="str">
        <f>IF(LEN(F402)=0,"",IF(F402&lt;DATE(2024,3,1),IF(J402="Paid by tenant to landlord/third party (RUBS)",INDEX('Calculation Chart - SCC'!$E$3:$E$23, MATCH(E402,'Calculation Chart - SCC'!$D$3:$D$23, 0)),"N/A based on utility billing method"),"N/A move-in date after 3/1/2024"))</f>
        <v/>
      </c>
      <c r="M402" s="165" t="str">
        <f>IF('2 - Unit Info'!U402 &lt;&gt;"", '2 - Unit Info'!U402, "")</f>
        <v/>
      </c>
      <c r="N402" s="164" t="str">
        <f>IF(LEN(F402)=0,"",IF(F402&lt;DATE(2024,3,1),IF(M402="Paid by tenant to landlord/third party (RUBS)", '5 - Utilities Total'!$D$30*'6 - Per Unit Calculation'!D402,"N/A based on utility billing method"),"N/A move-in date after 3/1/2024"))</f>
        <v/>
      </c>
      <c r="O402" s="182" t="str">
        <f>IF(LEN(F402)=0,"",IF(F402&lt;DATE(2024,3,1),IF(M402="Paid by tenant to landlord/third party (RUBS)",INDEX('Calculation Chart - SCC'!$H$3:$H$23, MATCH(E402,'Calculation Chart - SCC'!$G$3:$G$23, 0)),"N/A based on utility billing method"),"N/A move-in date after 3/1/2024"))</f>
        <v/>
      </c>
      <c r="Q402" s="184" t="str">
        <f t="shared" si="12"/>
        <v/>
      </c>
      <c r="R402" s="97" t="str">
        <f t="shared" si="13"/>
        <v/>
      </c>
    </row>
    <row r="403" spans="1:18" ht="15.75" x14ac:dyDescent="0.25">
      <c r="A403" s="159" t="str">
        <f>IF('2 - Unit Info'!A403&lt;&gt;"",'2 - Unit Info'!A403,"")</f>
        <v/>
      </c>
      <c r="B403" s="160" t="str">
        <f>IF('2 - Unit Info'!E403&lt;&gt;"",'2 - Unit Info'!E403,"")</f>
        <v/>
      </c>
      <c r="C403" s="160" t="str">
        <f>IF('2 - Unit Info'!K403&lt;&gt;"",'2 - Unit Info'!K403,"")</f>
        <v/>
      </c>
      <c r="D403" s="160" t="str">
        <f>IF('2 - Unit Info'!H403&lt;&gt;"",'2 - Unit Info'!H403,"")</f>
        <v/>
      </c>
      <c r="E403" s="161" t="str">
        <f>IF('2 - Unit Info'!J403&lt;&gt;"",'2 - Unit Info'!J403,"")</f>
        <v/>
      </c>
      <c r="F403" s="162" t="str">
        <f>IF('2 - Unit Info'!L403 &lt;&gt;"", '2 - Unit Info'!L403, "")</f>
        <v/>
      </c>
      <c r="G403" s="163" t="str">
        <f>IF('2 - Unit Info'!S403 &lt;&gt;"", '2 - Unit Info'!S403, "")</f>
        <v/>
      </c>
      <c r="H403" s="164" t="str">
        <f>IF(LEN(F403)=0,"",IF(F403&lt;DATE(2024,3,1),IF(G403="Paid by tenant to landlord/third party (RUBS)", '5 - Utilities Total'!$D$20*'6 - Per Unit Calculation'!D403,"N/A based on utility billing method"),"N/A move-in date after 3/1/2024"))</f>
        <v/>
      </c>
      <c r="I403" s="164" t="str">
        <f>IF(LEN(F403)=0,"",IF(F403&lt;DATE(2024,3,1),IF(G403="Paid by tenant to landlord/third party (RUBS)", INDEX('Calculation Chart - SCC'!$B$3:$B$23, MATCH(E403,'Calculation Chart - SCC'!$A$3:$A$23, 0)),"N/A based on utility billing method"),"N/A move-in date after 3/1/2024"))</f>
        <v/>
      </c>
      <c r="J403" s="165" t="str">
        <f>IF('2 - Unit Info'!T403 &lt;&gt;"", '2 - Unit Info'!T403, "")</f>
        <v/>
      </c>
      <c r="K403" s="164" t="str">
        <f>IF(LEN(F403)=0,"",IF(F403&lt;DATE(2024,3,1),IF(J403="Paid by tenant to landlord/third party (RUBS)", '5 - Utilities Total'!$D$25*'6 - Per Unit Calculation'!D403,"N/A based on utility billing method"),"N/A move-in date after 3/1/2024"))</f>
        <v/>
      </c>
      <c r="L403" s="164" t="str">
        <f>IF(LEN(F403)=0,"",IF(F403&lt;DATE(2024,3,1),IF(J403="Paid by tenant to landlord/third party (RUBS)",INDEX('Calculation Chart - SCC'!$E$3:$E$23, MATCH(E403,'Calculation Chart - SCC'!$D$3:$D$23, 0)),"N/A based on utility billing method"),"N/A move-in date after 3/1/2024"))</f>
        <v/>
      </c>
      <c r="M403" s="165" t="str">
        <f>IF('2 - Unit Info'!U403 &lt;&gt;"", '2 - Unit Info'!U403, "")</f>
        <v/>
      </c>
      <c r="N403" s="164" t="str">
        <f>IF(LEN(F403)=0,"",IF(F403&lt;DATE(2024,3,1),IF(M403="Paid by tenant to landlord/third party (RUBS)", '5 - Utilities Total'!$D$30*'6 - Per Unit Calculation'!D403,"N/A based on utility billing method"),"N/A move-in date after 3/1/2024"))</f>
        <v/>
      </c>
      <c r="O403" s="182" t="str">
        <f>IF(LEN(F403)=0,"",IF(F403&lt;DATE(2024,3,1),IF(M403="Paid by tenant to landlord/third party (RUBS)",INDEX('Calculation Chart - SCC'!$H$3:$H$23, MATCH(E403,'Calculation Chart - SCC'!$G$3:$G$23, 0)),"N/A based on utility billing method"),"N/A move-in date after 3/1/2024"))</f>
        <v/>
      </c>
      <c r="Q403" s="184" t="str">
        <f t="shared" si="12"/>
        <v/>
      </c>
      <c r="R403" s="97" t="str">
        <f t="shared" si="13"/>
        <v/>
      </c>
    </row>
    <row r="404" spans="1:18" ht="15.75" x14ac:dyDescent="0.25">
      <c r="A404" s="159" t="str">
        <f>IF('2 - Unit Info'!A404&lt;&gt;"",'2 - Unit Info'!A404,"")</f>
        <v/>
      </c>
      <c r="B404" s="160" t="str">
        <f>IF('2 - Unit Info'!E404&lt;&gt;"",'2 - Unit Info'!E404,"")</f>
        <v/>
      </c>
      <c r="C404" s="160" t="str">
        <f>IF('2 - Unit Info'!K404&lt;&gt;"",'2 - Unit Info'!K404,"")</f>
        <v/>
      </c>
      <c r="D404" s="160" t="str">
        <f>IF('2 - Unit Info'!H404&lt;&gt;"",'2 - Unit Info'!H404,"")</f>
        <v/>
      </c>
      <c r="E404" s="161" t="str">
        <f>IF('2 - Unit Info'!J404&lt;&gt;"",'2 - Unit Info'!J404,"")</f>
        <v/>
      </c>
      <c r="F404" s="162" t="str">
        <f>IF('2 - Unit Info'!L404 &lt;&gt;"", '2 - Unit Info'!L404, "")</f>
        <v/>
      </c>
      <c r="G404" s="163" t="str">
        <f>IF('2 - Unit Info'!S404 &lt;&gt;"", '2 - Unit Info'!S404, "")</f>
        <v/>
      </c>
      <c r="H404" s="164" t="str">
        <f>IF(LEN(F404)=0,"",IF(F404&lt;DATE(2024,3,1),IF(G404="Paid by tenant to landlord/third party (RUBS)", '5 - Utilities Total'!$D$20*'6 - Per Unit Calculation'!D404,"N/A based on utility billing method"),"N/A move-in date after 3/1/2024"))</f>
        <v/>
      </c>
      <c r="I404" s="164" t="str">
        <f>IF(LEN(F404)=0,"",IF(F404&lt;DATE(2024,3,1),IF(G404="Paid by tenant to landlord/third party (RUBS)", INDEX('Calculation Chart - SCC'!$B$3:$B$23, MATCH(E404,'Calculation Chart - SCC'!$A$3:$A$23, 0)),"N/A based on utility billing method"),"N/A move-in date after 3/1/2024"))</f>
        <v/>
      </c>
      <c r="J404" s="165" t="str">
        <f>IF('2 - Unit Info'!T404 &lt;&gt;"", '2 - Unit Info'!T404, "")</f>
        <v/>
      </c>
      <c r="K404" s="164" t="str">
        <f>IF(LEN(F404)=0,"",IF(F404&lt;DATE(2024,3,1),IF(J404="Paid by tenant to landlord/third party (RUBS)", '5 - Utilities Total'!$D$25*'6 - Per Unit Calculation'!D404,"N/A based on utility billing method"),"N/A move-in date after 3/1/2024"))</f>
        <v/>
      </c>
      <c r="L404" s="164" t="str">
        <f>IF(LEN(F404)=0,"",IF(F404&lt;DATE(2024,3,1),IF(J404="Paid by tenant to landlord/third party (RUBS)",INDEX('Calculation Chart - SCC'!$E$3:$E$23, MATCH(E404,'Calculation Chart - SCC'!$D$3:$D$23, 0)),"N/A based on utility billing method"),"N/A move-in date after 3/1/2024"))</f>
        <v/>
      </c>
      <c r="M404" s="165" t="str">
        <f>IF('2 - Unit Info'!U404 &lt;&gt;"", '2 - Unit Info'!U404, "")</f>
        <v/>
      </c>
      <c r="N404" s="164" t="str">
        <f>IF(LEN(F404)=0,"",IF(F404&lt;DATE(2024,3,1),IF(M404="Paid by tenant to landlord/third party (RUBS)", '5 - Utilities Total'!$D$30*'6 - Per Unit Calculation'!D404,"N/A based on utility billing method"),"N/A move-in date after 3/1/2024"))</f>
        <v/>
      </c>
      <c r="O404" s="182" t="str">
        <f>IF(LEN(F404)=0,"",IF(F404&lt;DATE(2024,3,1),IF(M404="Paid by tenant to landlord/third party (RUBS)",INDEX('Calculation Chart - SCC'!$H$3:$H$23, MATCH(E404,'Calculation Chart - SCC'!$G$3:$G$23, 0)),"N/A based on utility billing method"),"N/A move-in date after 3/1/2024"))</f>
        <v/>
      </c>
      <c r="Q404" s="184" t="str">
        <f t="shared" si="12"/>
        <v/>
      </c>
      <c r="R404" s="97" t="str">
        <f t="shared" si="13"/>
        <v/>
      </c>
    </row>
    <row r="405" spans="1:18" ht="15.75" x14ac:dyDescent="0.25">
      <c r="A405" s="159" t="str">
        <f>IF('2 - Unit Info'!A405&lt;&gt;"",'2 - Unit Info'!A405,"")</f>
        <v/>
      </c>
      <c r="B405" s="160" t="str">
        <f>IF('2 - Unit Info'!E405&lt;&gt;"",'2 - Unit Info'!E405,"")</f>
        <v/>
      </c>
      <c r="C405" s="160" t="str">
        <f>IF('2 - Unit Info'!K405&lt;&gt;"",'2 - Unit Info'!K405,"")</f>
        <v/>
      </c>
      <c r="D405" s="160" t="str">
        <f>IF('2 - Unit Info'!H405&lt;&gt;"",'2 - Unit Info'!H405,"")</f>
        <v/>
      </c>
      <c r="E405" s="161" t="str">
        <f>IF('2 - Unit Info'!J405&lt;&gt;"",'2 - Unit Info'!J405,"")</f>
        <v/>
      </c>
      <c r="F405" s="162" t="str">
        <f>IF('2 - Unit Info'!L405 &lt;&gt;"", '2 - Unit Info'!L405, "")</f>
        <v/>
      </c>
      <c r="G405" s="163" t="str">
        <f>IF('2 - Unit Info'!S405 &lt;&gt;"", '2 - Unit Info'!S405, "")</f>
        <v/>
      </c>
      <c r="H405" s="164" t="str">
        <f>IF(LEN(F405)=0,"",IF(F405&lt;DATE(2024,3,1),IF(G405="Paid by tenant to landlord/third party (RUBS)", '5 - Utilities Total'!$D$20*'6 - Per Unit Calculation'!D405,"N/A based on utility billing method"),"N/A move-in date after 3/1/2024"))</f>
        <v/>
      </c>
      <c r="I405" s="164" t="str">
        <f>IF(LEN(F405)=0,"",IF(F405&lt;DATE(2024,3,1),IF(G405="Paid by tenant to landlord/third party (RUBS)", INDEX('Calculation Chart - SCC'!$B$3:$B$23, MATCH(E405,'Calculation Chart - SCC'!$A$3:$A$23, 0)),"N/A based on utility billing method"),"N/A move-in date after 3/1/2024"))</f>
        <v/>
      </c>
      <c r="J405" s="165" t="str">
        <f>IF('2 - Unit Info'!T405 &lt;&gt;"", '2 - Unit Info'!T405, "")</f>
        <v/>
      </c>
      <c r="K405" s="164" t="str">
        <f>IF(LEN(F405)=0,"",IF(F405&lt;DATE(2024,3,1),IF(J405="Paid by tenant to landlord/third party (RUBS)", '5 - Utilities Total'!$D$25*'6 - Per Unit Calculation'!D405,"N/A based on utility billing method"),"N/A move-in date after 3/1/2024"))</f>
        <v/>
      </c>
      <c r="L405" s="164" t="str">
        <f>IF(LEN(F405)=0,"",IF(F405&lt;DATE(2024,3,1),IF(J405="Paid by tenant to landlord/third party (RUBS)",INDEX('Calculation Chart - SCC'!$E$3:$E$23, MATCH(E405,'Calculation Chart - SCC'!$D$3:$D$23, 0)),"N/A based on utility billing method"),"N/A move-in date after 3/1/2024"))</f>
        <v/>
      </c>
      <c r="M405" s="165" t="str">
        <f>IF('2 - Unit Info'!U405 &lt;&gt;"", '2 - Unit Info'!U405, "")</f>
        <v/>
      </c>
      <c r="N405" s="164" t="str">
        <f>IF(LEN(F405)=0,"",IF(F405&lt;DATE(2024,3,1),IF(M405="Paid by tenant to landlord/third party (RUBS)", '5 - Utilities Total'!$D$30*'6 - Per Unit Calculation'!D405,"N/A based on utility billing method"),"N/A move-in date after 3/1/2024"))</f>
        <v/>
      </c>
      <c r="O405" s="182" t="str">
        <f>IF(LEN(F405)=0,"",IF(F405&lt;DATE(2024,3,1),IF(M405="Paid by tenant to landlord/third party (RUBS)",INDEX('Calculation Chart - SCC'!$H$3:$H$23, MATCH(E405,'Calculation Chart - SCC'!$G$3:$G$23, 0)),"N/A based on utility billing method"),"N/A move-in date after 3/1/2024"))</f>
        <v/>
      </c>
      <c r="Q405" s="184" t="str">
        <f t="shared" si="12"/>
        <v/>
      </c>
      <c r="R405" s="97" t="str">
        <f t="shared" si="13"/>
        <v/>
      </c>
    </row>
    <row r="406" spans="1:18" ht="15.75" x14ac:dyDescent="0.25">
      <c r="A406" s="159" t="str">
        <f>IF('2 - Unit Info'!A406&lt;&gt;"",'2 - Unit Info'!A406,"")</f>
        <v/>
      </c>
      <c r="B406" s="160" t="str">
        <f>IF('2 - Unit Info'!E406&lt;&gt;"",'2 - Unit Info'!E406,"")</f>
        <v/>
      </c>
      <c r="C406" s="160" t="str">
        <f>IF('2 - Unit Info'!K406&lt;&gt;"",'2 - Unit Info'!K406,"")</f>
        <v/>
      </c>
      <c r="D406" s="160" t="str">
        <f>IF('2 - Unit Info'!H406&lt;&gt;"",'2 - Unit Info'!H406,"")</f>
        <v/>
      </c>
      <c r="E406" s="161" t="str">
        <f>IF('2 - Unit Info'!J406&lt;&gt;"",'2 - Unit Info'!J406,"")</f>
        <v/>
      </c>
      <c r="F406" s="162" t="str">
        <f>IF('2 - Unit Info'!L406 &lt;&gt;"", '2 - Unit Info'!L406, "")</f>
        <v/>
      </c>
      <c r="G406" s="163" t="str">
        <f>IF('2 - Unit Info'!S406 &lt;&gt;"", '2 - Unit Info'!S406, "")</f>
        <v/>
      </c>
      <c r="H406" s="164" t="str">
        <f>IF(LEN(F406)=0,"",IF(F406&lt;DATE(2024,3,1),IF(G406="Paid by tenant to landlord/third party (RUBS)", '5 - Utilities Total'!$D$20*'6 - Per Unit Calculation'!D406,"N/A based on utility billing method"),"N/A move-in date after 3/1/2024"))</f>
        <v/>
      </c>
      <c r="I406" s="164" t="str">
        <f>IF(LEN(F406)=0,"",IF(F406&lt;DATE(2024,3,1),IF(G406="Paid by tenant to landlord/third party (RUBS)", INDEX('Calculation Chart - SCC'!$B$3:$B$23, MATCH(E406,'Calculation Chart - SCC'!$A$3:$A$23, 0)),"N/A based on utility billing method"),"N/A move-in date after 3/1/2024"))</f>
        <v/>
      </c>
      <c r="J406" s="165" t="str">
        <f>IF('2 - Unit Info'!T406 &lt;&gt;"", '2 - Unit Info'!T406, "")</f>
        <v/>
      </c>
      <c r="K406" s="164" t="str">
        <f>IF(LEN(F406)=0,"",IF(F406&lt;DATE(2024,3,1),IF(J406="Paid by tenant to landlord/third party (RUBS)", '5 - Utilities Total'!$D$25*'6 - Per Unit Calculation'!D406,"N/A based on utility billing method"),"N/A move-in date after 3/1/2024"))</f>
        <v/>
      </c>
      <c r="L406" s="164" t="str">
        <f>IF(LEN(F406)=0,"",IF(F406&lt;DATE(2024,3,1),IF(J406="Paid by tenant to landlord/third party (RUBS)",INDEX('Calculation Chart - SCC'!$E$3:$E$23, MATCH(E406,'Calculation Chart - SCC'!$D$3:$D$23, 0)),"N/A based on utility billing method"),"N/A move-in date after 3/1/2024"))</f>
        <v/>
      </c>
      <c r="M406" s="165" t="str">
        <f>IF('2 - Unit Info'!U406 &lt;&gt;"", '2 - Unit Info'!U406, "")</f>
        <v/>
      </c>
      <c r="N406" s="164" t="str">
        <f>IF(LEN(F406)=0,"",IF(F406&lt;DATE(2024,3,1),IF(M406="Paid by tenant to landlord/third party (RUBS)", '5 - Utilities Total'!$D$30*'6 - Per Unit Calculation'!D406,"N/A based on utility billing method"),"N/A move-in date after 3/1/2024"))</f>
        <v/>
      </c>
      <c r="O406" s="182" t="str">
        <f>IF(LEN(F406)=0,"",IF(F406&lt;DATE(2024,3,1),IF(M406="Paid by tenant to landlord/third party (RUBS)",INDEX('Calculation Chart - SCC'!$H$3:$H$23, MATCH(E406,'Calculation Chart - SCC'!$G$3:$G$23, 0)),"N/A based on utility billing method"),"N/A move-in date after 3/1/2024"))</f>
        <v/>
      </c>
      <c r="Q406" s="184" t="str">
        <f t="shared" si="12"/>
        <v/>
      </c>
      <c r="R406" s="97" t="str">
        <f t="shared" si="13"/>
        <v/>
      </c>
    </row>
    <row r="407" spans="1:18" ht="15.75" x14ac:dyDescent="0.25">
      <c r="A407" s="159" t="str">
        <f>IF('2 - Unit Info'!A407&lt;&gt;"",'2 - Unit Info'!A407,"")</f>
        <v/>
      </c>
      <c r="B407" s="160" t="str">
        <f>IF('2 - Unit Info'!E407&lt;&gt;"",'2 - Unit Info'!E407,"")</f>
        <v/>
      </c>
      <c r="C407" s="160" t="str">
        <f>IF('2 - Unit Info'!K407&lt;&gt;"",'2 - Unit Info'!K407,"")</f>
        <v/>
      </c>
      <c r="D407" s="160" t="str">
        <f>IF('2 - Unit Info'!H407&lt;&gt;"",'2 - Unit Info'!H407,"")</f>
        <v/>
      </c>
      <c r="E407" s="161" t="str">
        <f>IF('2 - Unit Info'!J407&lt;&gt;"",'2 - Unit Info'!J407,"")</f>
        <v/>
      </c>
      <c r="F407" s="162" t="str">
        <f>IF('2 - Unit Info'!L407 &lt;&gt;"", '2 - Unit Info'!L407, "")</f>
        <v/>
      </c>
      <c r="G407" s="163" t="str">
        <f>IF('2 - Unit Info'!S407 &lt;&gt;"", '2 - Unit Info'!S407, "")</f>
        <v/>
      </c>
      <c r="H407" s="164" t="str">
        <f>IF(LEN(F407)=0,"",IF(F407&lt;DATE(2024,3,1),IF(G407="Paid by tenant to landlord/third party (RUBS)", '5 - Utilities Total'!$D$20*'6 - Per Unit Calculation'!D407,"N/A based on utility billing method"),"N/A move-in date after 3/1/2024"))</f>
        <v/>
      </c>
      <c r="I407" s="164" t="str">
        <f>IF(LEN(F407)=0,"",IF(F407&lt;DATE(2024,3,1),IF(G407="Paid by tenant to landlord/third party (RUBS)", INDEX('Calculation Chart - SCC'!$B$3:$B$23, MATCH(E407,'Calculation Chart - SCC'!$A$3:$A$23, 0)),"N/A based on utility billing method"),"N/A move-in date after 3/1/2024"))</f>
        <v/>
      </c>
      <c r="J407" s="165" t="str">
        <f>IF('2 - Unit Info'!T407 &lt;&gt;"", '2 - Unit Info'!T407, "")</f>
        <v/>
      </c>
      <c r="K407" s="164" t="str">
        <f>IF(LEN(F407)=0,"",IF(F407&lt;DATE(2024,3,1),IF(J407="Paid by tenant to landlord/third party (RUBS)", '5 - Utilities Total'!$D$25*'6 - Per Unit Calculation'!D407,"N/A based on utility billing method"),"N/A move-in date after 3/1/2024"))</f>
        <v/>
      </c>
      <c r="L407" s="164" t="str">
        <f>IF(LEN(F407)=0,"",IF(F407&lt;DATE(2024,3,1),IF(J407="Paid by tenant to landlord/third party (RUBS)",INDEX('Calculation Chart - SCC'!$E$3:$E$23, MATCH(E407,'Calculation Chart - SCC'!$D$3:$D$23, 0)),"N/A based on utility billing method"),"N/A move-in date after 3/1/2024"))</f>
        <v/>
      </c>
      <c r="M407" s="165" t="str">
        <f>IF('2 - Unit Info'!U407 &lt;&gt;"", '2 - Unit Info'!U407, "")</f>
        <v/>
      </c>
      <c r="N407" s="164" t="str">
        <f>IF(LEN(F407)=0,"",IF(F407&lt;DATE(2024,3,1),IF(M407="Paid by tenant to landlord/third party (RUBS)", '5 - Utilities Total'!$D$30*'6 - Per Unit Calculation'!D407,"N/A based on utility billing method"),"N/A move-in date after 3/1/2024"))</f>
        <v/>
      </c>
      <c r="O407" s="182" t="str">
        <f>IF(LEN(F407)=0,"",IF(F407&lt;DATE(2024,3,1),IF(M407="Paid by tenant to landlord/third party (RUBS)",INDEX('Calculation Chart - SCC'!$H$3:$H$23, MATCH(E407,'Calculation Chart - SCC'!$G$3:$G$23, 0)),"N/A based on utility billing method"),"N/A move-in date after 3/1/2024"))</f>
        <v/>
      </c>
      <c r="Q407" s="184" t="str">
        <f t="shared" si="12"/>
        <v/>
      </c>
      <c r="R407" s="97" t="str">
        <f t="shared" si="13"/>
        <v/>
      </c>
    </row>
    <row r="408" spans="1:18" ht="15.75" x14ac:dyDescent="0.25">
      <c r="A408" s="159" t="str">
        <f>IF('2 - Unit Info'!A408&lt;&gt;"",'2 - Unit Info'!A408,"")</f>
        <v/>
      </c>
      <c r="B408" s="160" t="str">
        <f>IF('2 - Unit Info'!E408&lt;&gt;"",'2 - Unit Info'!E408,"")</f>
        <v/>
      </c>
      <c r="C408" s="160" t="str">
        <f>IF('2 - Unit Info'!K408&lt;&gt;"",'2 - Unit Info'!K408,"")</f>
        <v/>
      </c>
      <c r="D408" s="160" t="str">
        <f>IF('2 - Unit Info'!H408&lt;&gt;"",'2 - Unit Info'!H408,"")</f>
        <v/>
      </c>
      <c r="E408" s="161" t="str">
        <f>IF('2 - Unit Info'!J408&lt;&gt;"",'2 - Unit Info'!J408,"")</f>
        <v/>
      </c>
      <c r="F408" s="162" t="str">
        <f>IF('2 - Unit Info'!L408 &lt;&gt;"", '2 - Unit Info'!L408, "")</f>
        <v/>
      </c>
      <c r="G408" s="163" t="str">
        <f>IF('2 - Unit Info'!S408 &lt;&gt;"", '2 - Unit Info'!S408, "")</f>
        <v/>
      </c>
      <c r="H408" s="164" t="str">
        <f>IF(LEN(F408)=0,"",IF(F408&lt;DATE(2024,3,1),IF(G408="Paid by tenant to landlord/third party (RUBS)", '5 - Utilities Total'!$D$20*'6 - Per Unit Calculation'!D408,"N/A based on utility billing method"),"N/A move-in date after 3/1/2024"))</f>
        <v/>
      </c>
      <c r="I408" s="164" t="str">
        <f>IF(LEN(F408)=0,"",IF(F408&lt;DATE(2024,3,1),IF(G408="Paid by tenant to landlord/third party (RUBS)", INDEX('Calculation Chart - SCC'!$B$3:$B$23, MATCH(E408,'Calculation Chart - SCC'!$A$3:$A$23, 0)),"N/A based on utility billing method"),"N/A move-in date after 3/1/2024"))</f>
        <v/>
      </c>
      <c r="J408" s="165" t="str">
        <f>IF('2 - Unit Info'!T408 &lt;&gt;"", '2 - Unit Info'!T408, "")</f>
        <v/>
      </c>
      <c r="K408" s="164" t="str">
        <f>IF(LEN(F408)=0,"",IF(F408&lt;DATE(2024,3,1),IF(J408="Paid by tenant to landlord/third party (RUBS)", '5 - Utilities Total'!$D$25*'6 - Per Unit Calculation'!D408,"N/A based on utility billing method"),"N/A move-in date after 3/1/2024"))</f>
        <v/>
      </c>
      <c r="L408" s="164" t="str">
        <f>IF(LEN(F408)=0,"",IF(F408&lt;DATE(2024,3,1),IF(J408="Paid by tenant to landlord/third party (RUBS)",INDEX('Calculation Chart - SCC'!$E$3:$E$23, MATCH(E408,'Calculation Chart - SCC'!$D$3:$D$23, 0)),"N/A based on utility billing method"),"N/A move-in date after 3/1/2024"))</f>
        <v/>
      </c>
      <c r="M408" s="165" t="str">
        <f>IF('2 - Unit Info'!U408 &lt;&gt;"", '2 - Unit Info'!U408, "")</f>
        <v/>
      </c>
      <c r="N408" s="164" t="str">
        <f>IF(LEN(F408)=0,"",IF(F408&lt;DATE(2024,3,1),IF(M408="Paid by tenant to landlord/third party (RUBS)", '5 - Utilities Total'!$D$30*'6 - Per Unit Calculation'!D408,"N/A based on utility billing method"),"N/A move-in date after 3/1/2024"))</f>
        <v/>
      </c>
      <c r="O408" s="182" t="str">
        <f>IF(LEN(F408)=0,"",IF(F408&lt;DATE(2024,3,1),IF(M408="Paid by tenant to landlord/third party (RUBS)",INDEX('Calculation Chart - SCC'!$H$3:$H$23, MATCH(E408,'Calculation Chart - SCC'!$G$3:$G$23, 0)),"N/A based on utility billing method"),"N/A move-in date after 3/1/2024"))</f>
        <v/>
      </c>
      <c r="Q408" s="184" t="str">
        <f t="shared" si="12"/>
        <v/>
      </c>
      <c r="R408" s="97" t="str">
        <f t="shared" si="13"/>
        <v/>
      </c>
    </row>
    <row r="409" spans="1:18" ht="15.75" x14ac:dyDescent="0.25">
      <c r="A409" s="159" t="str">
        <f>IF('2 - Unit Info'!A409&lt;&gt;"",'2 - Unit Info'!A409,"")</f>
        <v/>
      </c>
      <c r="B409" s="160" t="str">
        <f>IF('2 - Unit Info'!E409&lt;&gt;"",'2 - Unit Info'!E409,"")</f>
        <v/>
      </c>
      <c r="C409" s="160" t="str">
        <f>IF('2 - Unit Info'!K409&lt;&gt;"",'2 - Unit Info'!K409,"")</f>
        <v/>
      </c>
      <c r="D409" s="160" t="str">
        <f>IF('2 - Unit Info'!H409&lt;&gt;"",'2 - Unit Info'!H409,"")</f>
        <v/>
      </c>
      <c r="E409" s="161" t="str">
        <f>IF('2 - Unit Info'!J409&lt;&gt;"",'2 - Unit Info'!J409,"")</f>
        <v/>
      </c>
      <c r="F409" s="162" t="str">
        <f>IF('2 - Unit Info'!L409 &lt;&gt;"", '2 - Unit Info'!L409, "")</f>
        <v/>
      </c>
      <c r="G409" s="163" t="str">
        <f>IF('2 - Unit Info'!S409 &lt;&gt;"", '2 - Unit Info'!S409, "")</f>
        <v/>
      </c>
      <c r="H409" s="164" t="str">
        <f>IF(LEN(F409)=0,"",IF(F409&lt;DATE(2024,3,1),IF(G409="Paid by tenant to landlord/third party (RUBS)", '5 - Utilities Total'!$D$20*'6 - Per Unit Calculation'!D409,"N/A based on utility billing method"),"N/A move-in date after 3/1/2024"))</f>
        <v/>
      </c>
      <c r="I409" s="164" t="str">
        <f>IF(LEN(F409)=0,"",IF(F409&lt;DATE(2024,3,1),IF(G409="Paid by tenant to landlord/third party (RUBS)", INDEX('Calculation Chart - SCC'!$B$3:$B$23, MATCH(E409,'Calculation Chart - SCC'!$A$3:$A$23, 0)),"N/A based on utility billing method"),"N/A move-in date after 3/1/2024"))</f>
        <v/>
      </c>
      <c r="J409" s="165" t="str">
        <f>IF('2 - Unit Info'!T409 &lt;&gt;"", '2 - Unit Info'!T409, "")</f>
        <v/>
      </c>
      <c r="K409" s="164" t="str">
        <f>IF(LEN(F409)=0,"",IF(F409&lt;DATE(2024,3,1),IF(J409="Paid by tenant to landlord/third party (RUBS)", '5 - Utilities Total'!$D$25*'6 - Per Unit Calculation'!D409,"N/A based on utility billing method"),"N/A move-in date after 3/1/2024"))</f>
        <v/>
      </c>
      <c r="L409" s="164" t="str">
        <f>IF(LEN(F409)=0,"",IF(F409&lt;DATE(2024,3,1),IF(J409="Paid by tenant to landlord/third party (RUBS)",INDEX('Calculation Chart - SCC'!$E$3:$E$23, MATCH(E409,'Calculation Chart - SCC'!$D$3:$D$23, 0)),"N/A based on utility billing method"),"N/A move-in date after 3/1/2024"))</f>
        <v/>
      </c>
      <c r="M409" s="165" t="str">
        <f>IF('2 - Unit Info'!U409 &lt;&gt;"", '2 - Unit Info'!U409, "")</f>
        <v/>
      </c>
      <c r="N409" s="164" t="str">
        <f>IF(LEN(F409)=0,"",IF(F409&lt;DATE(2024,3,1),IF(M409="Paid by tenant to landlord/third party (RUBS)", '5 - Utilities Total'!$D$30*'6 - Per Unit Calculation'!D409,"N/A based on utility billing method"),"N/A move-in date after 3/1/2024"))</f>
        <v/>
      </c>
      <c r="O409" s="182" t="str">
        <f>IF(LEN(F409)=0,"",IF(F409&lt;DATE(2024,3,1),IF(M409="Paid by tenant to landlord/third party (RUBS)",INDEX('Calculation Chart - SCC'!$H$3:$H$23, MATCH(E409,'Calculation Chart - SCC'!$G$3:$G$23, 0)),"N/A based on utility billing method"),"N/A move-in date after 3/1/2024"))</f>
        <v/>
      </c>
      <c r="Q409" s="184" t="str">
        <f t="shared" si="12"/>
        <v/>
      </c>
      <c r="R409" s="97" t="str">
        <f t="shared" si="13"/>
        <v/>
      </c>
    </row>
    <row r="410" spans="1:18" ht="15.75" x14ac:dyDescent="0.25">
      <c r="A410" s="159" t="str">
        <f>IF('2 - Unit Info'!A410&lt;&gt;"",'2 - Unit Info'!A410,"")</f>
        <v/>
      </c>
      <c r="B410" s="160" t="str">
        <f>IF('2 - Unit Info'!E410&lt;&gt;"",'2 - Unit Info'!E410,"")</f>
        <v/>
      </c>
      <c r="C410" s="160" t="str">
        <f>IF('2 - Unit Info'!K410&lt;&gt;"",'2 - Unit Info'!K410,"")</f>
        <v/>
      </c>
      <c r="D410" s="160" t="str">
        <f>IF('2 - Unit Info'!H410&lt;&gt;"",'2 - Unit Info'!H410,"")</f>
        <v/>
      </c>
      <c r="E410" s="161" t="str">
        <f>IF('2 - Unit Info'!J410&lt;&gt;"",'2 - Unit Info'!J410,"")</f>
        <v/>
      </c>
      <c r="F410" s="162" t="str">
        <f>IF('2 - Unit Info'!L410 &lt;&gt;"", '2 - Unit Info'!L410, "")</f>
        <v/>
      </c>
      <c r="G410" s="163" t="str">
        <f>IF('2 - Unit Info'!S410 &lt;&gt;"", '2 - Unit Info'!S410, "")</f>
        <v/>
      </c>
      <c r="H410" s="164" t="str">
        <f>IF(LEN(F410)=0,"",IF(F410&lt;DATE(2024,3,1),IF(G410="Paid by tenant to landlord/third party (RUBS)", '5 - Utilities Total'!$D$20*'6 - Per Unit Calculation'!D410,"N/A based on utility billing method"),"N/A move-in date after 3/1/2024"))</f>
        <v/>
      </c>
      <c r="I410" s="164" t="str">
        <f>IF(LEN(F410)=0,"",IF(F410&lt;DATE(2024,3,1),IF(G410="Paid by tenant to landlord/third party (RUBS)", INDEX('Calculation Chart - SCC'!$B$3:$B$23, MATCH(E410,'Calculation Chart - SCC'!$A$3:$A$23, 0)),"N/A based on utility billing method"),"N/A move-in date after 3/1/2024"))</f>
        <v/>
      </c>
      <c r="J410" s="165" t="str">
        <f>IF('2 - Unit Info'!T410 &lt;&gt;"", '2 - Unit Info'!T410, "")</f>
        <v/>
      </c>
      <c r="K410" s="164" t="str">
        <f>IF(LEN(F410)=0,"",IF(F410&lt;DATE(2024,3,1),IF(J410="Paid by tenant to landlord/third party (RUBS)", '5 - Utilities Total'!$D$25*'6 - Per Unit Calculation'!D410,"N/A based on utility billing method"),"N/A move-in date after 3/1/2024"))</f>
        <v/>
      </c>
      <c r="L410" s="164" t="str">
        <f>IF(LEN(F410)=0,"",IF(F410&lt;DATE(2024,3,1),IF(J410="Paid by tenant to landlord/third party (RUBS)",INDEX('Calculation Chart - SCC'!$E$3:$E$23, MATCH(E410,'Calculation Chart - SCC'!$D$3:$D$23, 0)),"N/A based on utility billing method"),"N/A move-in date after 3/1/2024"))</f>
        <v/>
      </c>
      <c r="M410" s="165" t="str">
        <f>IF('2 - Unit Info'!U410 &lt;&gt;"", '2 - Unit Info'!U410, "")</f>
        <v/>
      </c>
      <c r="N410" s="164" t="str">
        <f>IF(LEN(F410)=0,"",IF(F410&lt;DATE(2024,3,1),IF(M410="Paid by tenant to landlord/third party (RUBS)", '5 - Utilities Total'!$D$30*'6 - Per Unit Calculation'!D410,"N/A based on utility billing method"),"N/A move-in date after 3/1/2024"))</f>
        <v/>
      </c>
      <c r="O410" s="182" t="str">
        <f>IF(LEN(F410)=0,"",IF(F410&lt;DATE(2024,3,1),IF(M410="Paid by tenant to landlord/third party (RUBS)",INDEX('Calculation Chart - SCC'!$H$3:$H$23, MATCH(E410,'Calculation Chart - SCC'!$G$3:$G$23, 0)),"N/A based on utility billing method"),"N/A move-in date after 3/1/2024"))</f>
        <v/>
      </c>
      <c r="Q410" s="184" t="str">
        <f t="shared" si="12"/>
        <v/>
      </c>
      <c r="R410" s="97" t="str">
        <f t="shared" si="13"/>
        <v/>
      </c>
    </row>
    <row r="411" spans="1:18" ht="15.75" x14ac:dyDescent="0.25">
      <c r="A411" s="159" t="str">
        <f>IF('2 - Unit Info'!A411&lt;&gt;"",'2 - Unit Info'!A411,"")</f>
        <v/>
      </c>
      <c r="B411" s="160" t="str">
        <f>IF('2 - Unit Info'!E411&lt;&gt;"",'2 - Unit Info'!E411,"")</f>
        <v/>
      </c>
      <c r="C411" s="160" t="str">
        <f>IF('2 - Unit Info'!K411&lt;&gt;"",'2 - Unit Info'!K411,"")</f>
        <v/>
      </c>
      <c r="D411" s="160" t="str">
        <f>IF('2 - Unit Info'!H411&lt;&gt;"",'2 - Unit Info'!H411,"")</f>
        <v/>
      </c>
      <c r="E411" s="161" t="str">
        <f>IF('2 - Unit Info'!J411&lt;&gt;"",'2 - Unit Info'!J411,"")</f>
        <v/>
      </c>
      <c r="F411" s="162" t="str">
        <f>IF('2 - Unit Info'!L411 &lt;&gt;"", '2 - Unit Info'!L411, "")</f>
        <v/>
      </c>
      <c r="G411" s="163" t="str">
        <f>IF('2 - Unit Info'!S411 &lt;&gt;"", '2 - Unit Info'!S411, "")</f>
        <v/>
      </c>
      <c r="H411" s="164" t="str">
        <f>IF(LEN(F411)=0,"",IF(F411&lt;DATE(2024,3,1),IF(G411="Paid by tenant to landlord/third party (RUBS)", '5 - Utilities Total'!$D$20*'6 - Per Unit Calculation'!D411,"N/A based on utility billing method"),"N/A move-in date after 3/1/2024"))</f>
        <v/>
      </c>
      <c r="I411" s="164" t="str">
        <f>IF(LEN(F411)=0,"",IF(F411&lt;DATE(2024,3,1),IF(G411="Paid by tenant to landlord/third party (RUBS)", INDEX('Calculation Chart - SCC'!$B$3:$B$23, MATCH(E411,'Calculation Chart - SCC'!$A$3:$A$23, 0)),"N/A based on utility billing method"),"N/A move-in date after 3/1/2024"))</f>
        <v/>
      </c>
      <c r="J411" s="165" t="str">
        <f>IF('2 - Unit Info'!T411 &lt;&gt;"", '2 - Unit Info'!T411, "")</f>
        <v/>
      </c>
      <c r="K411" s="164" t="str">
        <f>IF(LEN(F411)=0,"",IF(F411&lt;DATE(2024,3,1),IF(J411="Paid by tenant to landlord/third party (RUBS)", '5 - Utilities Total'!$D$25*'6 - Per Unit Calculation'!D411,"N/A based on utility billing method"),"N/A move-in date after 3/1/2024"))</f>
        <v/>
      </c>
      <c r="L411" s="164" t="str">
        <f>IF(LEN(F411)=0,"",IF(F411&lt;DATE(2024,3,1),IF(J411="Paid by tenant to landlord/third party (RUBS)",INDEX('Calculation Chart - SCC'!$E$3:$E$23, MATCH(E411,'Calculation Chart - SCC'!$D$3:$D$23, 0)),"N/A based on utility billing method"),"N/A move-in date after 3/1/2024"))</f>
        <v/>
      </c>
      <c r="M411" s="165" t="str">
        <f>IF('2 - Unit Info'!U411 &lt;&gt;"", '2 - Unit Info'!U411, "")</f>
        <v/>
      </c>
      <c r="N411" s="164" t="str">
        <f>IF(LEN(F411)=0,"",IF(F411&lt;DATE(2024,3,1),IF(M411="Paid by tenant to landlord/third party (RUBS)", '5 - Utilities Total'!$D$30*'6 - Per Unit Calculation'!D411,"N/A based on utility billing method"),"N/A move-in date after 3/1/2024"))</f>
        <v/>
      </c>
      <c r="O411" s="182" t="str">
        <f>IF(LEN(F411)=0,"",IF(F411&lt;DATE(2024,3,1),IF(M411="Paid by tenant to landlord/third party (RUBS)",INDEX('Calculation Chart - SCC'!$H$3:$H$23, MATCH(E411,'Calculation Chart - SCC'!$G$3:$G$23, 0)),"N/A based on utility billing method"),"N/A move-in date after 3/1/2024"))</f>
        <v/>
      </c>
      <c r="Q411" s="184" t="str">
        <f t="shared" si="12"/>
        <v/>
      </c>
      <c r="R411" s="97" t="str">
        <f t="shared" si="13"/>
        <v/>
      </c>
    </row>
    <row r="412" spans="1:18" ht="15.75" x14ac:dyDescent="0.25">
      <c r="A412" s="159" t="str">
        <f>IF('2 - Unit Info'!A412&lt;&gt;"",'2 - Unit Info'!A412,"")</f>
        <v/>
      </c>
      <c r="B412" s="160" t="str">
        <f>IF('2 - Unit Info'!E412&lt;&gt;"",'2 - Unit Info'!E412,"")</f>
        <v/>
      </c>
      <c r="C412" s="160" t="str">
        <f>IF('2 - Unit Info'!K412&lt;&gt;"",'2 - Unit Info'!K412,"")</f>
        <v/>
      </c>
      <c r="D412" s="160" t="str">
        <f>IF('2 - Unit Info'!H412&lt;&gt;"",'2 - Unit Info'!H412,"")</f>
        <v/>
      </c>
      <c r="E412" s="161" t="str">
        <f>IF('2 - Unit Info'!J412&lt;&gt;"",'2 - Unit Info'!J412,"")</f>
        <v/>
      </c>
      <c r="F412" s="162" t="str">
        <f>IF('2 - Unit Info'!L412 &lt;&gt;"", '2 - Unit Info'!L412, "")</f>
        <v/>
      </c>
      <c r="G412" s="163" t="str">
        <f>IF('2 - Unit Info'!S412 &lt;&gt;"", '2 - Unit Info'!S412, "")</f>
        <v/>
      </c>
      <c r="H412" s="164" t="str">
        <f>IF(LEN(F412)=0,"",IF(F412&lt;DATE(2024,3,1),IF(G412="Paid by tenant to landlord/third party (RUBS)", '5 - Utilities Total'!$D$20*'6 - Per Unit Calculation'!D412,"N/A based on utility billing method"),"N/A move-in date after 3/1/2024"))</f>
        <v/>
      </c>
      <c r="I412" s="164" t="str">
        <f>IF(LEN(F412)=0,"",IF(F412&lt;DATE(2024,3,1),IF(G412="Paid by tenant to landlord/third party (RUBS)", INDEX('Calculation Chart - SCC'!$B$3:$B$23, MATCH(E412,'Calculation Chart - SCC'!$A$3:$A$23, 0)),"N/A based on utility billing method"),"N/A move-in date after 3/1/2024"))</f>
        <v/>
      </c>
      <c r="J412" s="165" t="str">
        <f>IF('2 - Unit Info'!T412 &lt;&gt;"", '2 - Unit Info'!T412, "")</f>
        <v/>
      </c>
      <c r="K412" s="164" t="str">
        <f>IF(LEN(F412)=0,"",IF(F412&lt;DATE(2024,3,1),IF(J412="Paid by tenant to landlord/third party (RUBS)", '5 - Utilities Total'!$D$25*'6 - Per Unit Calculation'!D412,"N/A based on utility billing method"),"N/A move-in date after 3/1/2024"))</f>
        <v/>
      </c>
      <c r="L412" s="164" t="str">
        <f>IF(LEN(F412)=0,"",IF(F412&lt;DATE(2024,3,1),IF(J412="Paid by tenant to landlord/third party (RUBS)",INDEX('Calculation Chart - SCC'!$E$3:$E$23, MATCH(E412,'Calculation Chart - SCC'!$D$3:$D$23, 0)),"N/A based on utility billing method"),"N/A move-in date after 3/1/2024"))</f>
        <v/>
      </c>
      <c r="M412" s="165" t="str">
        <f>IF('2 - Unit Info'!U412 &lt;&gt;"", '2 - Unit Info'!U412, "")</f>
        <v/>
      </c>
      <c r="N412" s="164" t="str">
        <f>IF(LEN(F412)=0,"",IF(F412&lt;DATE(2024,3,1),IF(M412="Paid by tenant to landlord/third party (RUBS)", '5 - Utilities Total'!$D$30*'6 - Per Unit Calculation'!D412,"N/A based on utility billing method"),"N/A move-in date after 3/1/2024"))</f>
        <v/>
      </c>
      <c r="O412" s="182" t="str">
        <f>IF(LEN(F412)=0,"",IF(F412&lt;DATE(2024,3,1),IF(M412="Paid by tenant to landlord/third party (RUBS)",INDEX('Calculation Chart - SCC'!$H$3:$H$23, MATCH(E412,'Calculation Chart - SCC'!$G$3:$G$23, 0)),"N/A based on utility billing method"),"N/A move-in date after 3/1/2024"))</f>
        <v/>
      </c>
      <c r="Q412" s="184" t="str">
        <f t="shared" si="12"/>
        <v/>
      </c>
      <c r="R412" s="97" t="str">
        <f t="shared" si="13"/>
        <v/>
      </c>
    </row>
    <row r="413" spans="1:18" ht="15.75" x14ac:dyDescent="0.25">
      <c r="A413" s="159" t="str">
        <f>IF('2 - Unit Info'!A413&lt;&gt;"",'2 - Unit Info'!A413,"")</f>
        <v/>
      </c>
      <c r="B413" s="160" t="str">
        <f>IF('2 - Unit Info'!E413&lt;&gt;"",'2 - Unit Info'!E413,"")</f>
        <v/>
      </c>
      <c r="C413" s="160" t="str">
        <f>IF('2 - Unit Info'!K413&lt;&gt;"",'2 - Unit Info'!K413,"")</f>
        <v/>
      </c>
      <c r="D413" s="160" t="str">
        <f>IF('2 - Unit Info'!H413&lt;&gt;"",'2 - Unit Info'!H413,"")</f>
        <v/>
      </c>
      <c r="E413" s="161" t="str">
        <f>IF('2 - Unit Info'!J413&lt;&gt;"",'2 - Unit Info'!J413,"")</f>
        <v/>
      </c>
      <c r="F413" s="162" t="str">
        <f>IF('2 - Unit Info'!L413 &lt;&gt;"", '2 - Unit Info'!L413, "")</f>
        <v/>
      </c>
      <c r="G413" s="163" t="str">
        <f>IF('2 - Unit Info'!S413 &lt;&gt;"", '2 - Unit Info'!S413, "")</f>
        <v/>
      </c>
      <c r="H413" s="164" t="str">
        <f>IF(LEN(F413)=0,"",IF(F413&lt;DATE(2024,3,1),IF(G413="Paid by tenant to landlord/third party (RUBS)", '5 - Utilities Total'!$D$20*'6 - Per Unit Calculation'!D413,"N/A based on utility billing method"),"N/A move-in date after 3/1/2024"))</f>
        <v/>
      </c>
      <c r="I413" s="164" t="str">
        <f>IF(LEN(F413)=0,"",IF(F413&lt;DATE(2024,3,1),IF(G413="Paid by tenant to landlord/third party (RUBS)", INDEX('Calculation Chart - SCC'!$B$3:$B$23, MATCH(E413,'Calculation Chart - SCC'!$A$3:$A$23, 0)),"N/A based on utility billing method"),"N/A move-in date after 3/1/2024"))</f>
        <v/>
      </c>
      <c r="J413" s="165" t="str">
        <f>IF('2 - Unit Info'!T413 &lt;&gt;"", '2 - Unit Info'!T413, "")</f>
        <v/>
      </c>
      <c r="K413" s="164" t="str">
        <f>IF(LEN(F413)=0,"",IF(F413&lt;DATE(2024,3,1),IF(J413="Paid by tenant to landlord/third party (RUBS)", '5 - Utilities Total'!$D$25*'6 - Per Unit Calculation'!D413,"N/A based on utility billing method"),"N/A move-in date after 3/1/2024"))</f>
        <v/>
      </c>
      <c r="L413" s="164" t="str">
        <f>IF(LEN(F413)=0,"",IF(F413&lt;DATE(2024,3,1),IF(J413="Paid by tenant to landlord/third party (RUBS)",INDEX('Calculation Chart - SCC'!$E$3:$E$23, MATCH(E413,'Calculation Chart - SCC'!$D$3:$D$23, 0)),"N/A based on utility billing method"),"N/A move-in date after 3/1/2024"))</f>
        <v/>
      </c>
      <c r="M413" s="165" t="str">
        <f>IF('2 - Unit Info'!U413 &lt;&gt;"", '2 - Unit Info'!U413, "")</f>
        <v/>
      </c>
      <c r="N413" s="164" t="str">
        <f>IF(LEN(F413)=0,"",IF(F413&lt;DATE(2024,3,1),IF(M413="Paid by tenant to landlord/third party (RUBS)", '5 - Utilities Total'!$D$30*'6 - Per Unit Calculation'!D413,"N/A based on utility billing method"),"N/A move-in date after 3/1/2024"))</f>
        <v/>
      </c>
      <c r="O413" s="182" t="str">
        <f>IF(LEN(F413)=0,"",IF(F413&lt;DATE(2024,3,1),IF(M413="Paid by tenant to landlord/third party (RUBS)",INDEX('Calculation Chart - SCC'!$H$3:$H$23, MATCH(E413,'Calculation Chart - SCC'!$G$3:$G$23, 0)),"N/A based on utility billing method"),"N/A move-in date after 3/1/2024"))</f>
        <v/>
      </c>
      <c r="Q413" s="184" t="str">
        <f t="shared" si="12"/>
        <v/>
      </c>
      <c r="R413" s="97" t="str">
        <f t="shared" si="13"/>
        <v/>
      </c>
    </row>
    <row r="414" spans="1:18" ht="15.75" x14ac:dyDescent="0.25">
      <c r="A414" s="159" t="str">
        <f>IF('2 - Unit Info'!A414&lt;&gt;"",'2 - Unit Info'!A414,"")</f>
        <v/>
      </c>
      <c r="B414" s="160" t="str">
        <f>IF('2 - Unit Info'!E414&lt;&gt;"",'2 - Unit Info'!E414,"")</f>
        <v/>
      </c>
      <c r="C414" s="160" t="str">
        <f>IF('2 - Unit Info'!K414&lt;&gt;"",'2 - Unit Info'!K414,"")</f>
        <v/>
      </c>
      <c r="D414" s="160" t="str">
        <f>IF('2 - Unit Info'!H414&lt;&gt;"",'2 - Unit Info'!H414,"")</f>
        <v/>
      </c>
      <c r="E414" s="161" t="str">
        <f>IF('2 - Unit Info'!J414&lt;&gt;"",'2 - Unit Info'!J414,"")</f>
        <v/>
      </c>
      <c r="F414" s="162" t="str">
        <f>IF('2 - Unit Info'!L414 &lt;&gt;"", '2 - Unit Info'!L414, "")</f>
        <v/>
      </c>
      <c r="G414" s="163" t="str">
        <f>IF('2 - Unit Info'!S414 &lt;&gt;"", '2 - Unit Info'!S414, "")</f>
        <v/>
      </c>
      <c r="H414" s="164" t="str">
        <f>IF(LEN(F414)=0,"",IF(F414&lt;DATE(2024,3,1),IF(G414="Paid by tenant to landlord/third party (RUBS)", '5 - Utilities Total'!$D$20*'6 - Per Unit Calculation'!D414,"N/A based on utility billing method"),"N/A move-in date after 3/1/2024"))</f>
        <v/>
      </c>
      <c r="I414" s="164" t="str">
        <f>IF(LEN(F414)=0,"",IF(F414&lt;DATE(2024,3,1),IF(G414="Paid by tenant to landlord/third party (RUBS)", INDEX('Calculation Chart - SCC'!$B$3:$B$23, MATCH(E414,'Calculation Chart - SCC'!$A$3:$A$23, 0)),"N/A based on utility billing method"),"N/A move-in date after 3/1/2024"))</f>
        <v/>
      </c>
      <c r="J414" s="165" t="str">
        <f>IF('2 - Unit Info'!T414 &lt;&gt;"", '2 - Unit Info'!T414, "")</f>
        <v/>
      </c>
      <c r="K414" s="164" t="str">
        <f>IF(LEN(F414)=0,"",IF(F414&lt;DATE(2024,3,1),IF(J414="Paid by tenant to landlord/third party (RUBS)", '5 - Utilities Total'!$D$25*'6 - Per Unit Calculation'!D414,"N/A based on utility billing method"),"N/A move-in date after 3/1/2024"))</f>
        <v/>
      </c>
      <c r="L414" s="164" t="str">
        <f>IF(LEN(F414)=0,"",IF(F414&lt;DATE(2024,3,1),IF(J414="Paid by tenant to landlord/third party (RUBS)",INDEX('Calculation Chart - SCC'!$E$3:$E$23, MATCH(E414,'Calculation Chart - SCC'!$D$3:$D$23, 0)),"N/A based on utility billing method"),"N/A move-in date after 3/1/2024"))</f>
        <v/>
      </c>
      <c r="M414" s="165" t="str">
        <f>IF('2 - Unit Info'!U414 &lt;&gt;"", '2 - Unit Info'!U414, "")</f>
        <v/>
      </c>
      <c r="N414" s="164" t="str">
        <f>IF(LEN(F414)=0,"",IF(F414&lt;DATE(2024,3,1),IF(M414="Paid by tenant to landlord/third party (RUBS)", '5 - Utilities Total'!$D$30*'6 - Per Unit Calculation'!D414,"N/A based on utility billing method"),"N/A move-in date after 3/1/2024"))</f>
        <v/>
      </c>
      <c r="O414" s="182" t="str">
        <f>IF(LEN(F414)=0,"",IF(F414&lt;DATE(2024,3,1),IF(M414="Paid by tenant to landlord/third party (RUBS)",INDEX('Calculation Chart - SCC'!$H$3:$H$23, MATCH(E414,'Calculation Chart - SCC'!$G$3:$G$23, 0)),"N/A based on utility billing method"),"N/A move-in date after 3/1/2024"))</f>
        <v/>
      </c>
      <c r="Q414" s="184" t="str">
        <f t="shared" si="12"/>
        <v/>
      </c>
      <c r="R414" s="97" t="str">
        <f t="shared" si="13"/>
        <v/>
      </c>
    </row>
    <row r="415" spans="1:18" ht="15.75" x14ac:dyDescent="0.25">
      <c r="A415" s="159" t="str">
        <f>IF('2 - Unit Info'!A415&lt;&gt;"",'2 - Unit Info'!A415,"")</f>
        <v/>
      </c>
      <c r="B415" s="160" t="str">
        <f>IF('2 - Unit Info'!E415&lt;&gt;"",'2 - Unit Info'!E415,"")</f>
        <v/>
      </c>
      <c r="C415" s="160" t="str">
        <f>IF('2 - Unit Info'!K415&lt;&gt;"",'2 - Unit Info'!K415,"")</f>
        <v/>
      </c>
      <c r="D415" s="160" t="str">
        <f>IF('2 - Unit Info'!H415&lt;&gt;"",'2 - Unit Info'!H415,"")</f>
        <v/>
      </c>
      <c r="E415" s="161" t="str">
        <f>IF('2 - Unit Info'!J415&lt;&gt;"",'2 - Unit Info'!J415,"")</f>
        <v/>
      </c>
      <c r="F415" s="162" t="str">
        <f>IF('2 - Unit Info'!L415 &lt;&gt;"", '2 - Unit Info'!L415, "")</f>
        <v/>
      </c>
      <c r="G415" s="163" t="str">
        <f>IF('2 - Unit Info'!S415 &lt;&gt;"", '2 - Unit Info'!S415, "")</f>
        <v/>
      </c>
      <c r="H415" s="164" t="str">
        <f>IF(LEN(F415)=0,"",IF(F415&lt;DATE(2024,3,1),IF(G415="Paid by tenant to landlord/third party (RUBS)", '5 - Utilities Total'!$D$20*'6 - Per Unit Calculation'!D415,"N/A based on utility billing method"),"N/A move-in date after 3/1/2024"))</f>
        <v/>
      </c>
      <c r="I415" s="164" t="str">
        <f>IF(LEN(F415)=0,"",IF(F415&lt;DATE(2024,3,1),IF(G415="Paid by tenant to landlord/third party (RUBS)", INDEX('Calculation Chart - SCC'!$B$3:$B$23, MATCH(E415,'Calculation Chart - SCC'!$A$3:$A$23, 0)),"N/A based on utility billing method"),"N/A move-in date after 3/1/2024"))</f>
        <v/>
      </c>
      <c r="J415" s="165" t="str">
        <f>IF('2 - Unit Info'!T415 &lt;&gt;"", '2 - Unit Info'!T415, "")</f>
        <v/>
      </c>
      <c r="K415" s="164" t="str">
        <f>IF(LEN(F415)=0,"",IF(F415&lt;DATE(2024,3,1),IF(J415="Paid by tenant to landlord/third party (RUBS)", '5 - Utilities Total'!$D$25*'6 - Per Unit Calculation'!D415,"N/A based on utility billing method"),"N/A move-in date after 3/1/2024"))</f>
        <v/>
      </c>
      <c r="L415" s="164" t="str">
        <f>IF(LEN(F415)=0,"",IF(F415&lt;DATE(2024,3,1),IF(J415="Paid by tenant to landlord/third party (RUBS)",INDEX('Calculation Chart - SCC'!$E$3:$E$23, MATCH(E415,'Calculation Chart - SCC'!$D$3:$D$23, 0)),"N/A based on utility billing method"),"N/A move-in date after 3/1/2024"))</f>
        <v/>
      </c>
      <c r="M415" s="165" t="str">
        <f>IF('2 - Unit Info'!U415 &lt;&gt;"", '2 - Unit Info'!U415, "")</f>
        <v/>
      </c>
      <c r="N415" s="164" t="str">
        <f>IF(LEN(F415)=0,"",IF(F415&lt;DATE(2024,3,1),IF(M415="Paid by tenant to landlord/third party (RUBS)", '5 - Utilities Total'!$D$30*'6 - Per Unit Calculation'!D415,"N/A based on utility billing method"),"N/A move-in date after 3/1/2024"))</f>
        <v/>
      </c>
      <c r="O415" s="182" t="str">
        <f>IF(LEN(F415)=0,"",IF(F415&lt;DATE(2024,3,1),IF(M415="Paid by tenant to landlord/third party (RUBS)",INDEX('Calculation Chart - SCC'!$H$3:$H$23, MATCH(E415,'Calculation Chart - SCC'!$G$3:$G$23, 0)),"N/A based on utility billing method"),"N/A move-in date after 3/1/2024"))</f>
        <v/>
      </c>
      <c r="Q415" s="184" t="str">
        <f t="shared" si="12"/>
        <v/>
      </c>
      <c r="R415" s="97" t="str">
        <f t="shared" si="13"/>
        <v/>
      </c>
    </row>
    <row r="416" spans="1:18" ht="15.75" x14ac:dyDescent="0.25">
      <c r="A416" s="159" t="str">
        <f>IF('2 - Unit Info'!A416&lt;&gt;"",'2 - Unit Info'!A416,"")</f>
        <v/>
      </c>
      <c r="B416" s="160" t="str">
        <f>IF('2 - Unit Info'!E416&lt;&gt;"",'2 - Unit Info'!E416,"")</f>
        <v/>
      </c>
      <c r="C416" s="160" t="str">
        <f>IF('2 - Unit Info'!K416&lt;&gt;"",'2 - Unit Info'!K416,"")</f>
        <v/>
      </c>
      <c r="D416" s="160" t="str">
        <f>IF('2 - Unit Info'!H416&lt;&gt;"",'2 - Unit Info'!H416,"")</f>
        <v/>
      </c>
      <c r="E416" s="161" t="str">
        <f>IF('2 - Unit Info'!J416&lt;&gt;"",'2 - Unit Info'!J416,"")</f>
        <v/>
      </c>
      <c r="F416" s="162" t="str">
        <f>IF('2 - Unit Info'!L416 &lt;&gt;"", '2 - Unit Info'!L416, "")</f>
        <v/>
      </c>
      <c r="G416" s="163" t="str">
        <f>IF('2 - Unit Info'!S416 &lt;&gt;"", '2 - Unit Info'!S416, "")</f>
        <v/>
      </c>
      <c r="H416" s="164" t="str">
        <f>IF(LEN(F416)=0,"",IF(F416&lt;DATE(2024,3,1),IF(G416="Paid by tenant to landlord/third party (RUBS)", '5 - Utilities Total'!$D$20*'6 - Per Unit Calculation'!D416,"N/A based on utility billing method"),"N/A move-in date after 3/1/2024"))</f>
        <v/>
      </c>
      <c r="I416" s="164" t="str">
        <f>IF(LEN(F416)=0,"",IF(F416&lt;DATE(2024,3,1),IF(G416="Paid by tenant to landlord/third party (RUBS)", INDEX('Calculation Chart - SCC'!$B$3:$B$23, MATCH(E416,'Calculation Chart - SCC'!$A$3:$A$23, 0)),"N/A based on utility billing method"),"N/A move-in date after 3/1/2024"))</f>
        <v/>
      </c>
      <c r="J416" s="165" t="str">
        <f>IF('2 - Unit Info'!T416 &lt;&gt;"", '2 - Unit Info'!T416, "")</f>
        <v/>
      </c>
      <c r="K416" s="164" t="str">
        <f>IF(LEN(F416)=0,"",IF(F416&lt;DATE(2024,3,1),IF(J416="Paid by tenant to landlord/third party (RUBS)", '5 - Utilities Total'!$D$25*'6 - Per Unit Calculation'!D416,"N/A based on utility billing method"),"N/A move-in date after 3/1/2024"))</f>
        <v/>
      </c>
      <c r="L416" s="164" t="str">
        <f>IF(LEN(F416)=0,"",IF(F416&lt;DATE(2024,3,1),IF(J416="Paid by tenant to landlord/third party (RUBS)",INDEX('Calculation Chart - SCC'!$E$3:$E$23, MATCH(E416,'Calculation Chart - SCC'!$D$3:$D$23, 0)),"N/A based on utility billing method"),"N/A move-in date after 3/1/2024"))</f>
        <v/>
      </c>
      <c r="M416" s="165" t="str">
        <f>IF('2 - Unit Info'!U416 &lt;&gt;"", '2 - Unit Info'!U416, "")</f>
        <v/>
      </c>
      <c r="N416" s="164" t="str">
        <f>IF(LEN(F416)=0,"",IF(F416&lt;DATE(2024,3,1),IF(M416="Paid by tenant to landlord/third party (RUBS)", '5 - Utilities Total'!$D$30*'6 - Per Unit Calculation'!D416,"N/A based on utility billing method"),"N/A move-in date after 3/1/2024"))</f>
        <v/>
      </c>
      <c r="O416" s="182" t="str">
        <f>IF(LEN(F416)=0,"",IF(F416&lt;DATE(2024,3,1),IF(M416="Paid by tenant to landlord/third party (RUBS)",INDEX('Calculation Chart - SCC'!$H$3:$H$23, MATCH(E416,'Calculation Chart - SCC'!$G$3:$G$23, 0)),"N/A based on utility billing method"),"N/A move-in date after 3/1/2024"))</f>
        <v/>
      </c>
      <c r="Q416" s="184" t="str">
        <f t="shared" si="12"/>
        <v/>
      </c>
      <c r="R416" s="97" t="str">
        <f t="shared" si="13"/>
        <v/>
      </c>
    </row>
    <row r="417" spans="1:18" ht="15.75" x14ac:dyDescent="0.25">
      <c r="A417" s="159" t="str">
        <f>IF('2 - Unit Info'!A417&lt;&gt;"",'2 - Unit Info'!A417,"")</f>
        <v/>
      </c>
      <c r="B417" s="160" t="str">
        <f>IF('2 - Unit Info'!E417&lt;&gt;"",'2 - Unit Info'!E417,"")</f>
        <v/>
      </c>
      <c r="C417" s="160" t="str">
        <f>IF('2 - Unit Info'!K417&lt;&gt;"",'2 - Unit Info'!K417,"")</f>
        <v/>
      </c>
      <c r="D417" s="160" t="str">
        <f>IF('2 - Unit Info'!H417&lt;&gt;"",'2 - Unit Info'!H417,"")</f>
        <v/>
      </c>
      <c r="E417" s="161" t="str">
        <f>IF('2 - Unit Info'!J417&lt;&gt;"",'2 - Unit Info'!J417,"")</f>
        <v/>
      </c>
      <c r="F417" s="162" t="str">
        <f>IF('2 - Unit Info'!L417 &lt;&gt;"", '2 - Unit Info'!L417, "")</f>
        <v/>
      </c>
      <c r="G417" s="163" t="str">
        <f>IF('2 - Unit Info'!S417 &lt;&gt;"", '2 - Unit Info'!S417, "")</f>
        <v/>
      </c>
      <c r="H417" s="164" t="str">
        <f>IF(LEN(F417)=0,"",IF(F417&lt;DATE(2024,3,1),IF(G417="Paid by tenant to landlord/third party (RUBS)", '5 - Utilities Total'!$D$20*'6 - Per Unit Calculation'!D417,"N/A based on utility billing method"),"N/A move-in date after 3/1/2024"))</f>
        <v/>
      </c>
      <c r="I417" s="164" t="str">
        <f>IF(LEN(F417)=0,"",IF(F417&lt;DATE(2024,3,1),IF(G417="Paid by tenant to landlord/third party (RUBS)", INDEX('Calculation Chart - SCC'!$B$3:$B$23, MATCH(E417,'Calculation Chart - SCC'!$A$3:$A$23, 0)),"N/A based on utility billing method"),"N/A move-in date after 3/1/2024"))</f>
        <v/>
      </c>
      <c r="J417" s="165" t="str">
        <f>IF('2 - Unit Info'!T417 &lt;&gt;"", '2 - Unit Info'!T417, "")</f>
        <v/>
      </c>
      <c r="K417" s="164" t="str">
        <f>IF(LEN(F417)=0,"",IF(F417&lt;DATE(2024,3,1),IF(J417="Paid by tenant to landlord/third party (RUBS)", '5 - Utilities Total'!$D$25*'6 - Per Unit Calculation'!D417,"N/A based on utility billing method"),"N/A move-in date after 3/1/2024"))</f>
        <v/>
      </c>
      <c r="L417" s="164" t="str">
        <f>IF(LEN(F417)=0,"",IF(F417&lt;DATE(2024,3,1),IF(J417="Paid by tenant to landlord/third party (RUBS)",INDEX('Calculation Chart - SCC'!$E$3:$E$23, MATCH(E417,'Calculation Chart - SCC'!$D$3:$D$23, 0)),"N/A based on utility billing method"),"N/A move-in date after 3/1/2024"))</f>
        <v/>
      </c>
      <c r="M417" s="165" t="str">
        <f>IF('2 - Unit Info'!U417 &lt;&gt;"", '2 - Unit Info'!U417, "")</f>
        <v/>
      </c>
      <c r="N417" s="164" t="str">
        <f>IF(LEN(F417)=0,"",IF(F417&lt;DATE(2024,3,1),IF(M417="Paid by tenant to landlord/third party (RUBS)", '5 - Utilities Total'!$D$30*'6 - Per Unit Calculation'!D417,"N/A based on utility billing method"),"N/A move-in date after 3/1/2024"))</f>
        <v/>
      </c>
      <c r="O417" s="182" t="str">
        <f>IF(LEN(F417)=0,"",IF(F417&lt;DATE(2024,3,1),IF(M417="Paid by tenant to landlord/third party (RUBS)",INDEX('Calculation Chart - SCC'!$H$3:$H$23, MATCH(E417,'Calculation Chart - SCC'!$G$3:$G$23, 0)),"N/A based on utility billing method"),"N/A move-in date after 3/1/2024"))</f>
        <v/>
      </c>
      <c r="Q417" s="184" t="str">
        <f t="shared" si="12"/>
        <v/>
      </c>
      <c r="R417" s="97" t="str">
        <f t="shared" si="13"/>
        <v/>
      </c>
    </row>
    <row r="418" spans="1:18" ht="15.75" x14ac:dyDescent="0.25">
      <c r="A418" s="159" t="str">
        <f>IF('2 - Unit Info'!A418&lt;&gt;"",'2 - Unit Info'!A418,"")</f>
        <v/>
      </c>
      <c r="B418" s="160" t="str">
        <f>IF('2 - Unit Info'!E418&lt;&gt;"",'2 - Unit Info'!E418,"")</f>
        <v/>
      </c>
      <c r="C418" s="160" t="str">
        <f>IF('2 - Unit Info'!K418&lt;&gt;"",'2 - Unit Info'!K418,"")</f>
        <v/>
      </c>
      <c r="D418" s="160" t="str">
        <f>IF('2 - Unit Info'!H418&lt;&gt;"",'2 - Unit Info'!H418,"")</f>
        <v/>
      </c>
      <c r="E418" s="161" t="str">
        <f>IF('2 - Unit Info'!J418&lt;&gt;"",'2 - Unit Info'!J418,"")</f>
        <v/>
      </c>
      <c r="F418" s="162" t="str">
        <f>IF('2 - Unit Info'!L418 &lt;&gt;"", '2 - Unit Info'!L418, "")</f>
        <v/>
      </c>
      <c r="G418" s="163" t="str">
        <f>IF('2 - Unit Info'!S418 &lt;&gt;"", '2 - Unit Info'!S418, "")</f>
        <v/>
      </c>
      <c r="H418" s="164" t="str">
        <f>IF(LEN(F418)=0,"",IF(F418&lt;DATE(2024,3,1),IF(G418="Paid by tenant to landlord/third party (RUBS)", '5 - Utilities Total'!$D$20*'6 - Per Unit Calculation'!D418,"N/A based on utility billing method"),"N/A move-in date after 3/1/2024"))</f>
        <v/>
      </c>
      <c r="I418" s="164" t="str">
        <f>IF(LEN(F418)=0,"",IF(F418&lt;DATE(2024,3,1),IF(G418="Paid by tenant to landlord/third party (RUBS)", INDEX('Calculation Chart - SCC'!$B$3:$B$23, MATCH(E418,'Calculation Chart - SCC'!$A$3:$A$23, 0)),"N/A based on utility billing method"),"N/A move-in date after 3/1/2024"))</f>
        <v/>
      </c>
      <c r="J418" s="165" t="str">
        <f>IF('2 - Unit Info'!T418 &lt;&gt;"", '2 - Unit Info'!T418, "")</f>
        <v/>
      </c>
      <c r="K418" s="164" t="str">
        <f>IF(LEN(F418)=0,"",IF(F418&lt;DATE(2024,3,1),IF(J418="Paid by tenant to landlord/third party (RUBS)", '5 - Utilities Total'!$D$25*'6 - Per Unit Calculation'!D418,"N/A based on utility billing method"),"N/A move-in date after 3/1/2024"))</f>
        <v/>
      </c>
      <c r="L418" s="164" t="str">
        <f>IF(LEN(F418)=0,"",IF(F418&lt;DATE(2024,3,1),IF(J418="Paid by tenant to landlord/third party (RUBS)",INDEX('Calculation Chart - SCC'!$E$3:$E$23, MATCH(E418,'Calculation Chart - SCC'!$D$3:$D$23, 0)),"N/A based on utility billing method"),"N/A move-in date after 3/1/2024"))</f>
        <v/>
      </c>
      <c r="M418" s="165" t="str">
        <f>IF('2 - Unit Info'!U418 &lt;&gt;"", '2 - Unit Info'!U418, "")</f>
        <v/>
      </c>
      <c r="N418" s="164" t="str">
        <f>IF(LEN(F418)=0,"",IF(F418&lt;DATE(2024,3,1),IF(M418="Paid by tenant to landlord/third party (RUBS)", '5 - Utilities Total'!$D$30*'6 - Per Unit Calculation'!D418,"N/A based on utility billing method"),"N/A move-in date after 3/1/2024"))</f>
        <v/>
      </c>
      <c r="O418" s="182" t="str">
        <f>IF(LEN(F418)=0,"",IF(F418&lt;DATE(2024,3,1),IF(M418="Paid by tenant to landlord/third party (RUBS)",INDEX('Calculation Chart - SCC'!$H$3:$H$23, MATCH(E418,'Calculation Chart - SCC'!$G$3:$G$23, 0)),"N/A based on utility billing method"),"N/A move-in date after 3/1/2024"))</f>
        <v/>
      </c>
      <c r="Q418" s="184" t="str">
        <f t="shared" si="12"/>
        <v/>
      </c>
      <c r="R418" s="97" t="str">
        <f t="shared" si="13"/>
        <v/>
      </c>
    </row>
    <row r="419" spans="1:18" ht="15.75" x14ac:dyDescent="0.25">
      <c r="A419" s="159" t="str">
        <f>IF('2 - Unit Info'!A419&lt;&gt;"",'2 - Unit Info'!A419,"")</f>
        <v/>
      </c>
      <c r="B419" s="160" t="str">
        <f>IF('2 - Unit Info'!E419&lt;&gt;"",'2 - Unit Info'!E419,"")</f>
        <v/>
      </c>
      <c r="C419" s="160" t="str">
        <f>IF('2 - Unit Info'!K419&lt;&gt;"",'2 - Unit Info'!K419,"")</f>
        <v/>
      </c>
      <c r="D419" s="160" t="str">
        <f>IF('2 - Unit Info'!H419&lt;&gt;"",'2 - Unit Info'!H419,"")</f>
        <v/>
      </c>
      <c r="E419" s="161" t="str">
        <f>IF('2 - Unit Info'!J419&lt;&gt;"",'2 - Unit Info'!J419,"")</f>
        <v/>
      </c>
      <c r="F419" s="162" t="str">
        <f>IF('2 - Unit Info'!L419 &lt;&gt;"", '2 - Unit Info'!L419, "")</f>
        <v/>
      </c>
      <c r="G419" s="163" t="str">
        <f>IF('2 - Unit Info'!S419 &lt;&gt;"", '2 - Unit Info'!S419, "")</f>
        <v/>
      </c>
      <c r="H419" s="164" t="str">
        <f>IF(LEN(F419)=0,"",IF(F419&lt;DATE(2024,3,1),IF(G419="Paid by tenant to landlord/third party (RUBS)", '5 - Utilities Total'!$D$20*'6 - Per Unit Calculation'!D419,"N/A based on utility billing method"),"N/A move-in date after 3/1/2024"))</f>
        <v/>
      </c>
      <c r="I419" s="164" t="str">
        <f>IF(LEN(F419)=0,"",IF(F419&lt;DATE(2024,3,1),IF(G419="Paid by tenant to landlord/third party (RUBS)", INDEX('Calculation Chart - SCC'!$B$3:$B$23, MATCH(E419,'Calculation Chart - SCC'!$A$3:$A$23, 0)),"N/A based on utility billing method"),"N/A move-in date after 3/1/2024"))</f>
        <v/>
      </c>
      <c r="J419" s="165" t="str">
        <f>IF('2 - Unit Info'!T419 &lt;&gt;"", '2 - Unit Info'!T419, "")</f>
        <v/>
      </c>
      <c r="K419" s="164" t="str">
        <f>IF(LEN(F419)=0,"",IF(F419&lt;DATE(2024,3,1),IF(J419="Paid by tenant to landlord/third party (RUBS)", '5 - Utilities Total'!$D$25*'6 - Per Unit Calculation'!D419,"N/A based on utility billing method"),"N/A move-in date after 3/1/2024"))</f>
        <v/>
      </c>
      <c r="L419" s="164" t="str">
        <f>IF(LEN(F419)=0,"",IF(F419&lt;DATE(2024,3,1),IF(J419="Paid by tenant to landlord/third party (RUBS)",INDEX('Calculation Chart - SCC'!$E$3:$E$23, MATCH(E419,'Calculation Chart - SCC'!$D$3:$D$23, 0)),"N/A based on utility billing method"),"N/A move-in date after 3/1/2024"))</f>
        <v/>
      </c>
      <c r="M419" s="165" t="str">
        <f>IF('2 - Unit Info'!U419 &lt;&gt;"", '2 - Unit Info'!U419, "")</f>
        <v/>
      </c>
      <c r="N419" s="164" t="str">
        <f>IF(LEN(F419)=0,"",IF(F419&lt;DATE(2024,3,1),IF(M419="Paid by tenant to landlord/third party (RUBS)", '5 - Utilities Total'!$D$30*'6 - Per Unit Calculation'!D419,"N/A based on utility billing method"),"N/A move-in date after 3/1/2024"))</f>
        <v/>
      </c>
      <c r="O419" s="182" t="str">
        <f>IF(LEN(F419)=0,"",IF(F419&lt;DATE(2024,3,1),IF(M419="Paid by tenant to landlord/third party (RUBS)",INDEX('Calculation Chart - SCC'!$H$3:$H$23, MATCH(E419,'Calculation Chart - SCC'!$G$3:$G$23, 0)),"N/A based on utility billing method"),"N/A move-in date after 3/1/2024"))</f>
        <v/>
      </c>
      <c r="Q419" s="184" t="str">
        <f t="shared" si="12"/>
        <v/>
      </c>
      <c r="R419" s="97" t="str">
        <f t="shared" si="13"/>
        <v/>
      </c>
    </row>
    <row r="420" spans="1:18" ht="15.75" x14ac:dyDescent="0.25">
      <c r="A420" s="159" t="str">
        <f>IF('2 - Unit Info'!A420&lt;&gt;"",'2 - Unit Info'!A420,"")</f>
        <v/>
      </c>
      <c r="B420" s="160" t="str">
        <f>IF('2 - Unit Info'!E420&lt;&gt;"",'2 - Unit Info'!E420,"")</f>
        <v/>
      </c>
      <c r="C420" s="160" t="str">
        <f>IF('2 - Unit Info'!K420&lt;&gt;"",'2 - Unit Info'!K420,"")</f>
        <v/>
      </c>
      <c r="D420" s="160" t="str">
        <f>IF('2 - Unit Info'!H420&lt;&gt;"",'2 - Unit Info'!H420,"")</f>
        <v/>
      </c>
      <c r="E420" s="161" t="str">
        <f>IF('2 - Unit Info'!J420&lt;&gt;"",'2 - Unit Info'!J420,"")</f>
        <v/>
      </c>
      <c r="F420" s="162" t="str">
        <f>IF('2 - Unit Info'!L420 &lt;&gt;"", '2 - Unit Info'!L420, "")</f>
        <v/>
      </c>
      <c r="G420" s="163" t="str">
        <f>IF('2 - Unit Info'!S420 &lt;&gt;"", '2 - Unit Info'!S420, "")</f>
        <v/>
      </c>
      <c r="H420" s="164" t="str">
        <f>IF(LEN(F420)=0,"",IF(F420&lt;DATE(2024,3,1),IF(G420="Paid by tenant to landlord/third party (RUBS)", '5 - Utilities Total'!$D$20*'6 - Per Unit Calculation'!D420,"N/A based on utility billing method"),"N/A move-in date after 3/1/2024"))</f>
        <v/>
      </c>
      <c r="I420" s="164" t="str">
        <f>IF(LEN(F420)=0,"",IF(F420&lt;DATE(2024,3,1),IF(G420="Paid by tenant to landlord/third party (RUBS)", INDEX('Calculation Chart - SCC'!$B$3:$B$23, MATCH(E420,'Calculation Chart - SCC'!$A$3:$A$23, 0)),"N/A based on utility billing method"),"N/A move-in date after 3/1/2024"))</f>
        <v/>
      </c>
      <c r="J420" s="165" t="str">
        <f>IF('2 - Unit Info'!T420 &lt;&gt;"", '2 - Unit Info'!T420, "")</f>
        <v/>
      </c>
      <c r="K420" s="164" t="str">
        <f>IF(LEN(F420)=0,"",IF(F420&lt;DATE(2024,3,1),IF(J420="Paid by tenant to landlord/third party (RUBS)", '5 - Utilities Total'!$D$25*'6 - Per Unit Calculation'!D420,"N/A based on utility billing method"),"N/A move-in date after 3/1/2024"))</f>
        <v/>
      </c>
      <c r="L420" s="164" t="str">
        <f>IF(LEN(F420)=0,"",IF(F420&lt;DATE(2024,3,1),IF(J420="Paid by tenant to landlord/third party (RUBS)",INDEX('Calculation Chart - SCC'!$E$3:$E$23, MATCH(E420,'Calculation Chart - SCC'!$D$3:$D$23, 0)),"N/A based on utility billing method"),"N/A move-in date after 3/1/2024"))</f>
        <v/>
      </c>
      <c r="M420" s="165" t="str">
        <f>IF('2 - Unit Info'!U420 &lt;&gt;"", '2 - Unit Info'!U420, "")</f>
        <v/>
      </c>
      <c r="N420" s="164" t="str">
        <f>IF(LEN(F420)=0,"",IF(F420&lt;DATE(2024,3,1),IF(M420="Paid by tenant to landlord/third party (RUBS)", '5 - Utilities Total'!$D$30*'6 - Per Unit Calculation'!D420,"N/A based on utility billing method"),"N/A move-in date after 3/1/2024"))</f>
        <v/>
      </c>
      <c r="O420" s="182" t="str">
        <f>IF(LEN(F420)=0,"",IF(F420&lt;DATE(2024,3,1),IF(M420="Paid by tenant to landlord/third party (RUBS)",INDEX('Calculation Chart - SCC'!$H$3:$H$23, MATCH(E420,'Calculation Chart - SCC'!$G$3:$G$23, 0)),"N/A based on utility billing method"),"N/A move-in date after 3/1/2024"))</f>
        <v/>
      </c>
      <c r="Q420" s="184" t="str">
        <f t="shared" si="12"/>
        <v/>
      </c>
      <c r="R420" s="97" t="str">
        <f t="shared" si="13"/>
        <v/>
      </c>
    </row>
    <row r="421" spans="1:18" ht="15.75" x14ac:dyDescent="0.25">
      <c r="A421" s="159" t="str">
        <f>IF('2 - Unit Info'!A421&lt;&gt;"",'2 - Unit Info'!A421,"")</f>
        <v/>
      </c>
      <c r="B421" s="160" t="str">
        <f>IF('2 - Unit Info'!E421&lt;&gt;"",'2 - Unit Info'!E421,"")</f>
        <v/>
      </c>
      <c r="C421" s="160" t="str">
        <f>IF('2 - Unit Info'!K421&lt;&gt;"",'2 - Unit Info'!K421,"")</f>
        <v/>
      </c>
      <c r="D421" s="160" t="str">
        <f>IF('2 - Unit Info'!H421&lt;&gt;"",'2 - Unit Info'!H421,"")</f>
        <v/>
      </c>
      <c r="E421" s="161" t="str">
        <f>IF('2 - Unit Info'!J421&lt;&gt;"",'2 - Unit Info'!J421,"")</f>
        <v/>
      </c>
      <c r="F421" s="162" t="str">
        <f>IF('2 - Unit Info'!L421 &lt;&gt;"", '2 - Unit Info'!L421, "")</f>
        <v/>
      </c>
      <c r="G421" s="163" t="str">
        <f>IF('2 - Unit Info'!S421 &lt;&gt;"", '2 - Unit Info'!S421, "")</f>
        <v/>
      </c>
      <c r="H421" s="164" t="str">
        <f>IF(LEN(F421)=0,"",IF(F421&lt;DATE(2024,3,1),IF(G421="Paid by tenant to landlord/third party (RUBS)", '5 - Utilities Total'!$D$20*'6 - Per Unit Calculation'!D421,"N/A based on utility billing method"),"N/A move-in date after 3/1/2024"))</f>
        <v/>
      </c>
      <c r="I421" s="164" t="str">
        <f>IF(LEN(F421)=0,"",IF(F421&lt;DATE(2024,3,1),IF(G421="Paid by tenant to landlord/third party (RUBS)", INDEX('Calculation Chart - SCC'!$B$3:$B$23, MATCH(E421,'Calculation Chart - SCC'!$A$3:$A$23, 0)),"N/A based on utility billing method"),"N/A move-in date after 3/1/2024"))</f>
        <v/>
      </c>
      <c r="J421" s="165" t="str">
        <f>IF('2 - Unit Info'!T421 &lt;&gt;"", '2 - Unit Info'!T421, "")</f>
        <v/>
      </c>
      <c r="K421" s="164" t="str">
        <f>IF(LEN(F421)=0,"",IF(F421&lt;DATE(2024,3,1),IF(J421="Paid by tenant to landlord/third party (RUBS)", '5 - Utilities Total'!$D$25*'6 - Per Unit Calculation'!D421,"N/A based on utility billing method"),"N/A move-in date after 3/1/2024"))</f>
        <v/>
      </c>
      <c r="L421" s="164" t="str">
        <f>IF(LEN(F421)=0,"",IF(F421&lt;DATE(2024,3,1),IF(J421="Paid by tenant to landlord/third party (RUBS)",INDEX('Calculation Chart - SCC'!$E$3:$E$23, MATCH(E421,'Calculation Chart - SCC'!$D$3:$D$23, 0)),"N/A based on utility billing method"),"N/A move-in date after 3/1/2024"))</f>
        <v/>
      </c>
      <c r="M421" s="165" t="str">
        <f>IF('2 - Unit Info'!U421 &lt;&gt;"", '2 - Unit Info'!U421, "")</f>
        <v/>
      </c>
      <c r="N421" s="164" t="str">
        <f>IF(LEN(F421)=0,"",IF(F421&lt;DATE(2024,3,1),IF(M421="Paid by tenant to landlord/third party (RUBS)", '5 - Utilities Total'!$D$30*'6 - Per Unit Calculation'!D421,"N/A based on utility billing method"),"N/A move-in date after 3/1/2024"))</f>
        <v/>
      </c>
      <c r="O421" s="182" t="str">
        <f>IF(LEN(F421)=0,"",IF(F421&lt;DATE(2024,3,1),IF(M421="Paid by tenant to landlord/third party (RUBS)",INDEX('Calculation Chart - SCC'!$H$3:$H$23, MATCH(E421,'Calculation Chart - SCC'!$G$3:$G$23, 0)),"N/A based on utility billing method"),"N/A move-in date after 3/1/2024"))</f>
        <v/>
      </c>
      <c r="Q421" s="184" t="str">
        <f t="shared" si="12"/>
        <v/>
      </c>
      <c r="R421" s="97" t="str">
        <f t="shared" si="13"/>
        <v/>
      </c>
    </row>
    <row r="422" spans="1:18" ht="15.75" x14ac:dyDescent="0.25">
      <c r="A422" s="159" t="str">
        <f>IF('2 - Unit Info'!A422&lt;&gt;"",'2 - Unit Info'!A422,"")</f>
        <v/>
      </c>
      <c r="B422" s="160" t="str">
        <f>IF('2 - Unit Info'!E422&lt;&gt;"",'2 - Unit Info'!E422,"")</f>
        <v/>
      </c>
      <c r="C422" s="160" t="str">
        <f>IF('2 - Unit Info'!K422&lt;&gt;"",'2 - Unit Info'!K422,"")</f>
        <v/>
      </c>
      <c r="D422" s="160" t="str">
        <f>IF('2 - Unit Info'!H422&lt;&gt;"",'2 - Unit Info'!H422,"")</f>
        <v/>
      </c>
      <c r="E422" s="161" t="str">
        <f>IF('2 - Unit Info'!J422&lt;&gt;"",'2 - Unit Info'!J422,"")</f>
        <v/>
      </c>
      <c r="F422" s="162" t="str">
        <f>IF('2 - Unit Info'!L422 &lt;&gt;"", '2 - Unit Info'!L422, "")</f>
        <v/>
      </c>
      <c r="G422" s="163" t="str">
        <f>IF('2 - Unit Info'!S422 &lt;&gt;"", '2 - Unit Info'!S422, "")</f>
        <v/>
      </c>
      <c r="H422" s="164" t="str">
        <f>IF(LEN(F422)=0,"",IF(F422&lt;DATE(2024,3,1),IF(G422="Paid by tenant to landlord/third party (RUBS)", '5 - Utilities Total'!$D$20*'6 - Per Unit Calculation'!D422,"N/A based on utility billing method"),"N/A move-in date after 3/1/2024"))</f>
        <v/>
      </c>
      <c r="I422" s="164" t="str">
        <f>IF(LEN(F422)=0,"",IF(F422&lt;DATE(2024,3,1),IF(G422="Paid by tenant to landlord/third party (RUBS)", INDEX('Calculation Chart - SCC'!$B$3:$B$23, MATCH(E422,'Calculation Chart - SCC'!$A$3:$A$23, 0)),"N/A based on utility billing method"),"N/A move-in date after 3/1/2024"))</f>
        <v/>
      </c>
      <c r="J422" s="165" t="str">
        <f>IF('2 - Unit Info'!T422 &lt;&gt;"", '2 - Unit Info'!T422, "")</f>
        <v/>
      </c>
      <c r="K422" s="164" t="str">
        <f>IF(LEN(F422)=0,"",IF(F422&lt;DATE(2024,3,1),IF(J422="Paid by tenant to landlord/third party (RUBS)", '5 - Utilities Total'!$D$25*'6 - Per Unit Calculation'!D422,"N/A based on utility billing method"),"N/A move-in date after 3/1/2024"))</f>
        <v/>
      </c>
      <c r="L422" s="164" t="str">
        <f>IF(LEN(F422)=0,"",IF(F422&lt;DATE(2024,3,1),IF(J422="Paid by tenant to landlord/third party (RUBS)",INDEX('Calculation Chart - SCC'!$E$3:$E$23, MATCH(E422,'Calculation Chart - SCC'!$D$3:$D$23, 0)),"N/A based on utility billing method"),"N/A move-in date after 3/1/2024"))</f>
        <v/>
      </c>
      <c r="M422" s="165" t="str">
        <f>IF('2 - Unit Info'!U422 &lt;&gt;"", '2 - Unit Info'!U422, "")</f>
        <v/>
      </c>
      <c r="N422" s="164" t="str">
        <f>IF(LEN(F422)=0,"",IF(F422&lt;DATE(2024,3,1),IF(M422="Paid by tenant to landlord/third party (RUBS)", '5 - Utilities Total'!$D$30*'6 - Per Unit Calculation'!D422,"N/A based on utility billing method"),"N/A move-in date after 3/1/2024"))</f>
        <v/>
      </c>
      <c r="O422" s="182" t="str">
        <f>IF(LEN(F422)=0,"",IF(F422&lt;DATE(2024,3,1),IF(M422="Paid by tenant to landlord/third party (RUBS)",INDEX('Calculation Chart - SCC'!$H$3:$H$23, MATCH(E422,'Calculation Chart - SCC'!$G$3:$G$23, 0)),"N/A based on utility billing method"),"N/A move-in date after 3/1/2024"))</f>
        <v/>
      </c>
      <c r="Q422" s="184" t="str">
        <f t="shared" si="12"/>
        <v/>
      </c>
      <c r="R422" s="97" t="str">
        <f t="shared" si="13"/>
        <v/>
      </c>
    </row>
    <row r="423" spans="1:18" ht="15.75" x14ac:dyDescent="0.25">
      <c r="A423" s="159" t="str">
        <f>IF('2 - Unit Info'!A423&lt;&gt;"",'2 - Unit Info'!A423,"")</f>
        <v/>
      </c>
      <c r="B423" s="160" t="str">
        <f>IF('2 - Unit Info'!E423&lt;&gt;"",'2 - Unit Info'!E423,"")</f>
        <v/>
      </c>
      <c r="C423" s="160" t="str">
        <f>IF('2 - Unit Info'!K423&lt;&gt;"",'2 - Unit Info'!K423,"")</f>
        <v/>
      </c>
      <c r="D423" s="160" t="str">
        <f>IF('2 - Unit Info'!H423&lt;&gt;"",'2 - Unit Info'!H423,"")</f>
        <v/>
      </c>
      <c r="E423" s="161" t="str">
        <f>IF('2 - Unit Info'!J423&lt;&gt;"",'2 - Unit Info'!J423,"")</f>
        <v/>
      </c>
      <c r="F423" s="162" t="str">
        <f>IF('2 - Unit Info'!L423 &lt;&gt;"", '2 - Unit Info'!L423, "")</f>
        <v/>
      </c>
      <c r="G423" s="163" t="str">
        <f>IF('2 - Unit Info'!S423 &lt;&gt;"", '2 - Unit Info'!S423, "")</f>
        <v/>
      </c>
      <c r="H423" s="164" t="str">
        <f>IF(LEN(F423)=0,"",IF(F423&lt;DATE(2024,3,1),IF(G423="Paid by tenant to landlord/third party (RUBS)", '5 - Utilities Total'!$D$20*'6 - Per Unit Calculation'!D423,"N/A based on utility billing method"),"N/A move-in date after 3/1/2024"))</f>
        <v/>
      </c>
      <c r="I423" s="164" t="str">
        <f>IF(LEN(F423)=0,"",IF(F423&lt;DATE(2024,3,1),IF(G423="Paid by tenant to landlord/third party (RUBS)", INDEX('Calculation Chart - SCC'!$B$3:$B$23, MATCH(E423,'Calculation Chart - SCC'!$A$3:$A$23, 0)),"N/A based on utility billing method"),"N/A move-in date after 3/1/2024"))</f>
        <v/>
      </c>
      <c r="J423" s="165" t="str">
        <f>IF('2 - Unit Info'!T423 &lt;&gt;"", '2 - Unit Info'!T423, "")</f>
        <v/>
      </c>
      <c r="K423" s="164" t="str">
        <f>IF(LEN(F423)=0,"",IF(F423&lt;DATE(2024,3,1),IF(J423="Paid by tenant to landlord/third party (RUBS)", '5 - Utilities Total'!$D$25*'6 - Per Unit Calculation'!D423,"N/A based on utility billing method"),"N/A move-in date after 3/1/2024"))</f>
        <v/>
      </c>
      <c r="L423" s="164" t="str">
        <f>IF(LEN(F423)=0,"",IF(F423&lt;DATE(2024,3,1),IF(J423="Paid by tenant to landlord/third party (RUBS)",INDEX('Calculation Chart - SCC'!$E$3:$E$23, MATCH(E423,'Calculation Chart - SCC'!$D$3:$D$23, 0)),"N/A based on utility billing method"),"N/A move-in date after 3/1/2024"))</f>
        <v/>
      </c>
      <c r="M423" s="165" t="str">
        <f>IF('2 - Unit Info'!U423 &lt;&gt;"", '2 - Unit Info'!U423, "")</f>
        <v/>
      </c>
      <c r="N423" s="164" t="str">
        <f>IF(LEN(F423)=0,"",IF(F423&lt;DATE(2024,3,1),IF(M423="Paid by tenant to landlord/third party (RUBS)", '5 - Utilities Total'!$D$30*'6 - Per Unit Calculation'!D423,"N/A based on utility billing method"),"N/A move-in date after 3/1/2024"))</f>
        <v/>
      </c>
      <c r="O423" s="182" t="str">
        <f>IF(LEN(F423)=0,"",IF(F423&lt;DATE(2024,3,1),IF(M423="Paid by tenant to landlord/third party (RUBS)",INDEX('Calculation Chart - SCC'!$H$3:$H$23, MATCH(E423,'Calculation Chart - SCC'!$G$3:$G$23, 0)),"N/A based on utility billing method"),"N/A move-in date after 3/1/2024"))</f>
        <v/>
      </c>
      <c r="Q423" s="184" t="str">
        <f t="shared" si="12"/>
        <v/>
      </c>
      <c r="R423" s="97" t="str">
        <f t="shared" si="13"/>
        <v/>
      </c>
    </row>
    <row r="424" spans="1:18" ht="15.75" x14ac:dyDescent="0.25">
      <c r="A424" s="159" t="str">
        <f>IF('2 - Unit Info'!A424&lt;&gt;"",'2 - Unit Info'!A424,"")</f>
        <v/>
      </c>
      <c r="B424" s="160" t="str">
        <f>IF('2 - Unit Info'!E424&lt;&gt;"",'2 - Unit Info'!E424,"")</f>
        <v/>
      </c>
      <c r="C424" s="160" t="str">
        <f>IF('2 - Unit Info'!K424&lt;&gt;"",'2 - Unit Info'!K424,"")</f>
        <v/>
      </c>
      <c r="D424" s="160" t="str">
        <f>IF('2 - Unit Info'!H424&lt;&gt;"",'2 - Unit Info'!H424,"")</f>
        <v/>
      </c>
      <c r="E424" s="161" t="str">
        <f>IF('2 - Unit Info'!J424&lt;&gt;"",'2 - Unit Info'!J424,"")</f>
        <v/>
      </c>
      <c r="F424" s="162" t="str">
        <f>IF('2 - Unit Info'!L424 &lt;&gt;"", '2 - Unit Info'!L424, "")</f>
        <v/>
      </c>
      <c r="G424" s="163" t="str">
        <f>IF('2 - Unit Info'!S424 &lt;&gt;"", '2 - Unit Info'!S424, "")</f>
        <v/>
      </c>
      <c r="H424" s="164" t="str">
        <f>IF(LEN(F424)=0,"",IF(F424&lt;DATE(2024,3,1),IF(G424="Paid by tenant to landlord/third party (RUBS)", '5 - Utilities Total'!$D$20*'6 - Per Unit Calculation'!D424,"N/A based on utility billing method"),"N/A move-in date after 3/1/2024"))</f>
        <v/>
      </c>
      <c r="I424" s="164" t="str">
        <f>IF(LEN(F424)=0,"",IF(F424&lt;DATE(2024,3,1),IF(G424="Paid by tenant to landlord/third party (RUBS)", INDEX('Calculation Chart - SCC'!$B$3:$B$23, MATCH(E424,'Calculation Chart - SCC'!$A$3:$A$23, 0)),"N/A based on utility billing method"),"N/A move-in date after 3/1/2024"))</f>
        <v/>
      </c>
      <c r="J424" s="165" t="str">
        <f>IF('2 - Unit Info'!T424 &lt;&gt;"", '2 - Unit Info'!T424, "")</f>
        <v/>
      </c>
      <c r="K424" s="164" t="str">
        <f>IF(LEN(F424)=0,"",IF(F424&lt;DATE(2024,3,1),IF(J424="Paid by tenant to landlord/third party (RUBS)", '5 - Utilities Total'!$D$25*'6 - Per Unit Calculation'!D424,"N/A based on utility billing method"),"N/A move-in date after 3/1/2024"))</f>
        <v/>
      </c>
      <c r="L424" s="164" t="str">
        <f>IF(LEN(F424)=0,"",IF(F424&lt;DATE(2024,3,1),IF(J424="Paid by tenant to landlord/third party (RUBS)",INDEX('Calculation Chart - SCC'!$E$3:$E$23, MATCH(E424,'Calculation Chart - SCC'!$D$3:$D$23, 0)),"N/A based on utility billing method"),"N/A move-in date after 3/1/2024"))</f>
        <v/>
      </c>
      <c r="M424" s="165" t="str">
        <f>IF('2 - Unit Info'!U424 &lt;&gt;"", '2 - Unit Info'!U424, "")</f>
        <v/>
      </c>
      <c r="N424" s="164" t="str">
        <f>IF(LEN(F424)=0,"",IF(F424&lt;DATE(2024,3,1),IF(M424="Paid by tenant to landlord/third party (RUBS)", '5 - Utilities Total'!$D$30*'6 - Per Unit Calculation'!D424,"N/A based on utility billing method"),"N/A move-in date after 3/1/2024"))</f>
        <v/>
      </c>
      <c r="O424" s="182" t="str">
        <f>IF(LEN(F424)=0,"",IF(F424&lt;DATE(2024,3,1),IF(M424="Paid by tenant to landlord/third party (RUBS)",INDEX('Calculation Chart - SCC'!$H$3:$H$23, MATCH(E424,'Calculation Chart - SCC'!$G$3:$G$23, 0)),"N/A based on utility billing method"),"N/A move-in date after 3/1/2024"))</f>
        <v/>
      </c>
      <c r="Q424" s="184" t="str">
        <f t="shared" si="12"/>
        <v/>
      </c>
      <c r="R424" s="97" t="str">
        <f t="shared" si="13"/>
        <v/>
      </c>
    </row>
    <row r="425" spans="1:18" ht="15.75" x14ac:dyDescent="0.25">
      <c r="A425" s="159" t="str">
        <f>IF('2 - Unit Info'!A425&lt;&gt;"",'2 - Unit Info'!A425,"")</f>
        <v/>
      </c>
      <c r="B425" s="160" t="str">
        <f>IF('2 - Unit Info'!E425&lt;&gt;"",'2 - Unit Info'!E425,"")</f>
        <v/>
      </c>
      <c r="C425" s="160" t="str">
        <f>IF('2 - Unit Info'!K425&lt;&gt;"",'2 - Unit Info'!K425,"")</f>
        <v/>
      </c>
      <c r="D425" s="160" t="str">
        <f>IF('2 - Unit Info'!H425&lt;&gt;"",'2 - Unit Info'!H425,"")</f>
        <v/>
      </c>
      <c r="E425" s="161" t="str">
        <f>IF('2 - Unit Info'!J425&lt;&gt;"",'2 - Unit Info'!J425,"")</f>
        <v/>
      </c>
      <c r="F425" s="162" t="str">
        <f>IF('2 - Unit Info'!L425 &lt;&gt;"", '2 - Unit Info'!L425, "")</f>
        <v/>
      </c>
      <c r="G425" s="163" t="str">
        <f>IF('2 - Unit Info'!S425 &lt;&gt;"", '2 - Unit Info'!S425, "")</f>
        <v/>
      </c>
      <c r="H425" s="164" t="str">
        <f>IF(LEN(F425)=0,"",IF(F425&lt;DATE(2024,3,1),IF(G425="Paid by tenant to landlord/third party (RUBS)", '5 - Utilities Total'!$D$20*'6 - Per Unit Calculation'!D425,"N/A based on utility billing method"),"N/A move-in date after 3/1/2024"))</f>
        <v/>
      </c>
      <c r="I425" s="164" t="str">
        <f>IF(LEN(F425)=0,"",IF(F425&lt;DATE(2024,3,1),IF(G425="Paid by tenant to landlord/third party (RUBS)", INDEX('Calculation Chart - SCC'!$B$3:$B$23, MATCH(E425,'Calculation Chart - SCC'!$A$3:$A$23, 0)),"N/A based on utility billing method"),"N/A move-in date after 3/1/2024"))</f>
        <v/>
      </c>
      <c r="J425" s="165" t="str">
        <f>IF('2 - Unit Info'!T425 &lt;&gt;"", '2 - Unit Info'!T425, "")</f>
        <v/>
      </c>
      <c r="K425" s="164" t="str">
        <f>IF(LEN(F425)=0,"",IF(F425&lt;DATE(2024,3,1),IF(J425="Paid by tenant to landlord/third party (RUBS)", '5 - Utilities Total'!$D$25*'6 - Per Unit Calculation'!D425,"N/A based on utility billing method"),"N/A move-in date after 3/1/2024"))</f>
        <v/>
      </c>
      <c r="L425" s="164" t="str">
        <f>IF(LEN(F425)=0,"",IF(F425&lt;DATE(2024,3,1),IF(J425="Paid by tenant to landlord/third party (RUBS)",INDEX('Calculation Chart - SCC'!$E$3:$E$23, MATCH(E425,'Calculation Chart - SCC'!$D$3:$D$23, 0)),"N/A based on utility billing method"),"N/A move-in date after 3/1/2024"))</f>
        <v/>
      </c>
      <c r="M425" s="165" t="str">
        <f>IF('2 - Unit Info'!U425 &lt;&gt;"", '2 - Unit Info'!U425, "")</f>
        <v/>
      </c>
      <c r="N425" s="164" t="str">
        <f>IF(LEN(F425)=0,"",IF(F425&lt;DATE(2024,3,1),IF(M425="Paid by tenant to landlord/third party (RUBS)", '5 - Utilities Total'!$D$30*'6 - Per Unit Calculation'!D425,"N/A based on utility billing method"),"N/A move-in date after 3/1/2024"))</f>
        <v/>
      </c>
      <c r="O425" s="182" t="str">
        <f>IF(LEN(F425)=0,"",IF(F425&lt;DATE(2024,3,1),IF(M425="Paid by tenant to landlord/third party (RUBS)",INDEX('Calculation Chart - SCC'!$H$3:$H$23, MATCH(E425,'Calculation Chart - SCC'!$G$3:$G$23, 0)),"N/A based on utility billing method"),"N/A move-in date after 3/1/2024"))</f>
        <v/>
      </c>
      <c r="Q425" s="184" t="str">
        <f t="shared" si="12"/>
        <v/>
      </c>
      <c r="R425" s="97" t="str">
        <f t="shared" si="13"/>
        <v/>
      </c>
    </row>
    <row r="426" spans="1:18" ht="15.75" x14ac:dyDescent="0.25">
      <c r="A426" s="159" t="str">
        <f>IF('2 - Unit Info'!A426&lt;&gt;"",'2 - Unit Info'!A426,"")</f>
        <v/>
      </c>
      <c r="B426" s="160" t="str">
        <f>IF('2 - Unit Info'!E426&lt;&gt;"",'2 - Unit Info'!E426,"")</f>
        <v/>
      </c>
      <c r="C426" s="160" t="str">
        <f>IF('2 - Unit Info'!K426&lt;&gt;"",'2 - Unit Info'!K426,"")</f>
        <v/>
      </c>
      <c r="D426" s="160" t="str">
        <f>IF('2 - Unit Info'!H426&lt;&gt;"",'2 - Unit Info'!H426,"")</f>
        <v/>
      </c>
      <c r="E426" s="161" t="str">
        <f>IF('2 - Unit Info'!J426&lt;&gt;"",'2 - Unit Info'!J426,"")</f>
        <v/>
      </c>
      <c r="F426" s="162" t="str">
        <f>IF('2 - Unit Info'!L426 &lt;&gt;"", '2 - Unit Info'!L426, "")</f>
        <v/>
      </c>
      <c r="G426" s="163" t="str">
        <f>IF('2 - Unit Info'!S426 &lt;&gt;"", '2 - Unit Info'!S426, "")</f>
        <v/>
      </c>
      <c r="H426" s="164" t="str">
        <f>IF(LEN(F426)=0,"",IF(F426&lt;DATE(2024,3,1),IF(G426="Paid by tenant to landlord/third party (RUBS)", '5 - Utilities Total'!$D$20*'6 - Per Unit Calculation'!D426,"N/A based on utility billing method"),"N/A move-in date after 3/1/2024"))</f>
        <v/>
      </c>
      <c r="I426" s="164" t="str">
        <f>IF(LEN(F426)=0,"",IF(F426&lt;DATE(2024,3,1),IF(G426="Paid by tenant to landlord/third party (RUBS)", INDEX('Calculation Chart - SCC'!$B$3:$B$23, MATCH(E426,'Calculation Chart - SCC'!$A$3:$A$23, 0)),"N/A based on utility billing method"),"N/A move-in date after 3/1/2024"))</f>
        <v/>
      </c>
      <c r="J426" s="165" t="str">
        <f>IF('2 - Unit Info'!T426 &lt;&gt;"", '2 - Unit Info'!T426, "")</f>
        <v/>
      </c>
      <c r="K426" s="164" t="str">
        <f>IF(LEN(F426)=0,"",IF(F426&lt;DATE(2024,3,1),IF(J426="Paid by tenant to landlord/third party (RUBS)", '5 - Utilities Total'!$D$25*'6 - Per Unit Calculation'!D426,"N/A based on utility billing method"),"N/A move-in date after 3/1/2024"))</f>
        <v/>
      </c>
      <c r="L426" s="164" t="str">
        <f>IF(LEN(F426)=0,"",IF(F426&lt;DATE(2024,3,1),IF(J426="Paid by tenant to landlord/third party (RUBS)",INDEX('Calculation Chart - SCC'!$E$3:$E$23, MATCH(E426,'Calculation Chart - SCC'!$D$3:$D$23, 0)),"N/A based on utility billing method"),"N/A move-in date after 3/1/2024"))</f>
        <v/>
      </c>
      <c r="M426" s="165" t="str">
        <f>IF('2 - Unit Info'!U426 &lt;&gt;"", '2 - Unit Info'!U426, "")</f>
        <v/>
      </c>
      <c r="N426" s="164" t="str">
        <f>IF(LEN(F426)=0,"",IF(F426&lt;DATE(2024,3,1),IF(M426="Paid by tenant to landlord/third party (RUBS)", '5 - Utilities Total'!$D$30*'6 - Per Unit Calculation'!D426,"N/A based on utility billing method"),"N/A move-in date after 3/1/2024"))</f>
        <v/>
      </c>
      <c r="O426" s="182" t="str">
        <f>IF(LEN(F426)=0,"",IF(F426&lt;DATE(2024,3,1),IF(M426="Paid by tenant to landlord/third party (RUBS)",INDEX('Calculation Chart - SCC'!$H$3:$H$23, MATCH(E426,'Calculation Chart - SCC'!$G$3:$G$23, 0)),"N/A based on utility billing method"),"N/A move-in date after 3/1/2024"))</f>
        <v/>
      </c>
      <c r="Q426" s="184" t="str">
        <f t="shared" si="12"/>
        <v/>
      </c>
      <c r="R426" s="97" t="str">
        <f t="shared" si="13"/>
        <v/>
      </c>
    </row>
    <row r="427" spans="1:18" ht="15.75" x14ac:dyDescent="0.25">
      <c r="A427" s="159" t="str">
        <f>IF('2 - Unit Info'!A427&lt;&gt;"",'2 - Unit Info'!A427,"")</f>
        <v/>
      </c>
      <c r="B427" s="160" t="str">
        <f>IF('2 - Unit Info'!E427&lt;&gt;"",'2 - Unit Info'!E427,"")</f>
        <v/>
      </c>
      <c r="C427" s="160" t="str">
        <f>IF('2 - Unit Info'!K427&lt;&gt;"",'2 - Unit Info'!K427,"")</f>
        <v/>
      </c>
      <c r="D427" s="160" t="str">
        <f>IF('2 - Unit Info'!H427&lt;&gt;"",'2 - Unit Info'!H427,"")</f>
        <v/>
      </c>
      <c r="E427" s="161" t="str">
        <f>IF('2 - Unit Info'!J427&lt;&gt;"",'2 - Unit Info'!J427,"")</f>
        <v/>
      </c>
      <c r="F427" s="162" t="str">
        <f>IF('2 - Unit Info'!L427 &lt;&gt;"", '2 - Unit Info'!L427, "")</f>
        <v/>
      </c>
      <c r="G427" s="163" t="str">
        <f>IF('2 - Unit Info'!S427 &lt;&gt;"", '2 - Unit Info'!S427, "")</f>
        <v/>
      </c>
      <c r="H427" s="164" t="str">
        <f>IF(LEN(F427)=0,"",IF(F427&lt;DATE(2024,3,1),IF(G427="Paid by tenant to landlord/third party (RUBS)", '5 - Utilities Total'!$D$20*'6 - Per Unit Calculation'!D427,"N/A based on utility billing method"),"N/A move-in date after 3/1/2024"))</f>
        <v/>
      </c>
      <c r="I427" s="164" t="str">
        <f>IF(LEN(F427)=0,"",IF(F427&lt;DATE(2024,3,1),IF(G427="Paid by tenant to landlord/third party (RUBS)", INDEX('Calculation Chart - SCC'!$B$3:$B$23, MATCH(E427,'Calculation Chart - SCC'!$A$3:$A$23, 0)),"N/A based on utility billing method"),"N/A move-in date after 3/1/2024"))</f>
        <v/>
      </c>
      <c r="J427" s="165" t="str">
        <f>IF('2 - Unit Info'!T427 &lt;&gt;"", '2 - Unit Info'!T427, "")</f>
        <v/>
      </c>
      <c r="K427" s="164" t="str">
        <f>IF(LEN(F427)=0,"",IF(F427&lt;DATE(2024,3,1),IF(J427="Paid by tenant to landlord/third party (RUBS)", '5 - Utilities Total'!$D$25*'6 - Per Unit Calculation'!D427,"N/A based on utility billing method"),"N/A move-in date after 3/1/2024"))</f>
        <v/>
      </c>
      <c r="L427" s="164" t="str">
        <f>IF(LEN(F427)=0,"",IF(F427&lt;DATE(2024,3,1),IF(J427="Paid by tenant to landlord/third party (RUBS)",INDEX('Calculation Chart - SCC'!$E$3:$E$23, MATCH(E427,'Calculation Chart - SCC'!$D$3:$D$23, 0)),"N/A based on utility billing method"),"N/A move-in date after 3/1/2024"))</f>
        <v/>
      </c>
      <c r="M427" s="165" t="str">
        <f>IF('2 - Unit Info'!U427 &lt;&gt;"", '2 - Unit Info'!U427, "")</f>
        <v/>
      </c>
      <c r="N427" s="164" t="str">
        <f>IF(LEN(F427)=0,"",IF(F427&lt;DATE(2024,3,1),IF(M427="Paid by tenant to landlord/third party (RUBS)", '5 - Utilities Total'!$D$30*'6 - Per Unit Calculation'!D427,"N/A based on utility billing method"),"N/A move-in date after 3/1/2024"))</f>
        <v/>
      </c>
      <c r="O427" s="182" t="str">
        <f>IF(LEN(F427)=0,"",IF(F427&lt;DATE(2024,3,1),IF(M427="Paid by tenant to landlord/third party (RUBS)",INDEX('Calculation Chart - SCC'!$H$3:$H$23, MATCH(E427,'Calculation Chart - SCC'!$G$3:$G$23, 0)),"N/A based on utility billing method"),"N/A move-in date after 3/1/2024"))</f>
        <v/>
      </c>
      <c r="Q427" s="184" t="str">
        <f t="shared" si="12"/>
        <v/>
      </c>
      <c r="R427" s="97" t="str">
        <f t="shared" si="13"/>
        <v/>
      </c>
    </row>
    <row r="428" spans="1:18" ht="15.75" x14ac:dyDescent="0.25">
      <c r="A428" s="159" t="str">
        <f>IF('2 - Unit Info'!A428&lt;&gt;"",'2 - Unit Info'!A428,"")</f>
        <v/>
      </c>
      <c r="B428" s="160" t="str">
        <f>IF('2 - Unit Info'!E428&lt;&gt;"",'2 - Unit Info'!E428,"")</f>
        <v/>
      </c>
      <c r="C428" s="160" t="str">
        <f>IF('2 - Unit Info'!K428&lt;&gt;"",'2 - Unit Info'!K428,"")</f>
        <v/>
      </c>
      <c r="D428" s="160" t="str">
        <f>IF('2 - Unit Info'!H428&lt;&gt;"",'2 - Unit Info'!H428,"")</f>
        <v/>
      </c>
      <c r="E428" s="161" t="str">
        <f>IF('2 - Unit Info'!J428&lt;&gt;"",'2 - Unit Info'!J428,"")</f>
        <v/>
      </c>
      <c r="F428" s="162" t="str">
        <f>IF('2 - Unit Info'!L428 &lt;&gt;"", '2 - Unit Info'!L428, "")</f>
        <v/>
      </c>
      <c r="G428" s="163" t="str">
        <f>IF('2 - Unit Info'!S428 &lt;&gt;"", '2 - Unit Info'!S428, "")</f>
        <v/>
      </c>
      <c r="H428" s="164" t="str">
        <f>IF(LEN(F428)=0,"",IF(F428&lt;DATE(2024,3,1),IF(G428="Paid by tenant to landlord/third party (RUBS)", '5 - Utilities Total'!$D$20*'6 - Per Unit Calculation'!D428,"N/A based on utility billing method"),"N/A move-in date after 3/1/2024"))</f>
        <v/>
      </c>
      <c r="I428" s="164" t="str">
        <f>IF(LEN(F428)=0,"",IF(F428&lt;DATE(2024,3,1),IF(G428="Paid by tenant to landlord/third party (RUBS)", INDEX('Calculation Chart - SCC'!$B$3:$B$23, MATCH(E428,'Calculation Chart - SCC'!$A$3:$A$23, 0)),"N/A based on utility billing method"),"N/A move-in date after 3/1/2024"))</f>
        <v/>
      </c>
      <c r="J428" s="165" t="str">
        <f>IF('2 - Unit Info'!T428 &lt;&gt;"", '2 - Unit Info'!T428, "")</f>
        <v/>
      </c>
      <c r="K428" s="164" t="str">
        <f>IF(LEN(F428)=0,"",IF(F428&lt;DATE(2024,3,1),IF(J428="Paid by tenant to landlord/third party (RUBS)", '5 - Utilities Total'!$D$25*'6 - Per Unit Calculation'!D428,"N/A based on utility billing method"),"N/A move-in date after 3/1/2024"))</f>
        <v/>
      </c>
      <c r="L428" s="164" t="str">
        <f>IF(LEN(F428)=0,"",IF(F428&lt;DATE(2024,3,1),IF(J428="Paid by tenant to landlord/third party (RUBS)",INDEX('Calculation Chart - SCC'!$E$3:$E$23, MATCH(E428,'Calculation Chart - SCC'!$D$3:$D$23, 0)),"N/A based on utility billing method"),"N/A move-in date after 3/1/2024"))</f>
        <v/>
      </c>
      <c r="M428" s="165" t="str">
        <f>IF('2 - Unit Info'!U428 &lt;&gt;"", '2 - Unit Info'!U428, "")</f>
        <v/>
      </c>
      <c r="N428" s="164" t="str">
        <f>IF(LEN(F428)=0,"",IF(F428&lt;DATE(2024,3,1),IF(M428="Paid by tenant to landlord/third party (RUBS)", '5 - Utilities Total'!$D$30*'6 - Per Unit Calculation'!D428,"N/A based on utility billing method"),"N/A move-in date after 3/1/2024"))</f>
        <v/>
      </c>
      <c r="O428" s="182" t="str">
        <f>IF(LEN(F428)=0,"",IF(F428&lt;DATE(2024,3,1),IF(M428="Paid by tenant to landlord/third party (RUBS)",INDEX('Calculation Chart - SCC'!$H$3:$H$23, MATCH(E428,'Calculation Chart - SCC'!$G$3:$G$23, 0)),"N/A based on utility billing method"),"N/A move-in date after 3/1/2024"))</f>
        <v/>
      </c>
      <c r="Q428" s="184" t="str">
        <f t="shared" si="12"/>
        <v/>
      </c>
      <c r="R428" s="97" t="str">
        <f t="shared" si="13"/>
        <v/>
      </c>
    </row>
    <row r="429" spans="1:18" ht="15.75" x14ac:dyDescent="0.25">
      <c r="A429" s="159" t="str">
        <f>IF('2 - Unit Info'!A429&lt;&gt;"",'2 - Unit Info'!A429,"")</f>
        <v/>
      </c>
      <c r="B429" s="160" t="str">
        <f>IF('2 - Unit Info'!E429&lt;&gt;"",'2 - Unit Info'!E429,"")</f>
        <v/>
      </c>
      <c r="C429" s="160" t="str">
        <f>IF('2 - Unit Info'!K429&lt;&gt;"",'2 - Unit Info'!K429,"")</f>
        <v/>
      </c>
      <c r="D429" s="160" t="str">
        <f>IF('2 - Unit Info'!H429&lt;&gt;"",'2 - Unit Info'!H429,"")</f>
        <v/>
      </c>
      <c r="E429" s="161" t="str">
        <f>IF('2 - Unit Info'!J429&lt;&gt;"",'2 - Unit Info'!J429,"")</f>
        <v/>
      </c>
      <c r="F429" s="162" t="str">
        <f>IF('2 - Unit Info'!L429 &lt;&gt;"", '2 - Unit Info'!L429, "")</f>
        <v/>
      </c>
      <c r="G429" s="163" t="str">
        <f>IF('2 - Unit Info'!S429 &lt;&gt;"", '2 - Unit Info'!S429, "")</f>
        <v/>
      </c>
      <c r="H429" s="164" t="str">
        <f>IF(LEN(F429)=0,"",IF(F429&lt;DATE(2024,3,1),IF(G429="Paid by tenant to landlord/third party (RUBS)", '5 - Utilities Total'!$D$20*'6 - Per Unit Calculation'!D429,"N/A based on utility billing method"),"N/A move-in date after 3/1/2024"))</f>
        <v/>
      </c>
      <c r="I429" s="164" t="str">
        <f>IF(LEN(F429)=0,"",IF(F429&lt;DATE(2024,3,1),IF(G429="Paid by tenant to landlord/third party (RUBS)", INDEX('Calculation Chart - SCC'!$B$3:$B$23, MATCH(E429,'Calculation Chart - SCC'!$A$3:$A$23, 0)),"N/A based on utility billing method"),"N/A move-in date after 3/1/2024"))</f>
        <v/>
      </c>
      <c r="J429" s="165" t="str">
        <f>IF('2 - Unit Info'!T429 &lt;&gt;"", '2 - Unit Info'!T429, "")</f>
        <v/>
      </c>
      <c r="K429" s="164" t="str">
        <f>IF(LEN(F429)=0,"",IF(F429&lt;DATE(2024,3,1),IF(J429="Paid by tenant to landlord/third party (RUBS)", '5 - Utilities Total'!$D$25*'6 - Per Unit Calculation'!D429,"N/A based on utility billing method"),"N/A move-in date after 3/1/2024"))</f>
        <v/>
      </c>
      <c r="L429" s="164" t="str">
        <f>IF(LEN(F429)=0,"",IF(F429&lt;DATE(2024,3,1),IF(J429="Paid by tenant to landlord/third party (RUBS)",INDEX('Calculation Chart - SCC'!$E$3:$E$23, MATCH(E429,'Calculation Chart - SCC'!$D$3:$D$23, 0)),"N/A based on utility billing method"),"N/A move-in date after 3/1/2024"))</f>
        <v/>
      </c>
      <c r="M429" s="165" t="str">
        <f>IF('2 - Unit Info'!U429 &lt;&gt;"", '2 - Unit Info'!U429, "")</f>
        <v/>
      </c>
      <c r="N429" s="164" t="str">
        <f>IF(LEN(F429)=0,"",IF(F429&lt;DATE(2024,3,1),IF(M429="Paid by tenant to landlord/third party (RUBS)", '5 - Utilities Total'!$D$30*'6 - Per Unit Calculation'!D429,"N/A based on utility billing method"),"N/A move-in date after 3/1/2024"))</f>
        <v/>
      </c>
      <c r="O429" s="182" t="str">
        <f>IF(LEN(F429)=0,"",IF(F429&lt;DATE(2024,3,1),IF(M429="Paid by tenant to landlord/third party (RUBS)",INDEX('Calculation Chart - SCC'!$H$3:$H$23, MATCH(E429,'Calculation Chart - SCC'!$G$3:$G$23, 0)),"N/A based on utility billing method"),"N/A move-in date after 3/1/2024"))</f>
        <v/>
      </c>
      <c r="Q429" s="184" t="str">
        <f t="shared" si="12"/>
        <v/>
      </c>
      <c r="R429" s="97" t="str">
        <f t="shared" si="13"/>
        <v/>
      </c>
    </row>
    <row r="430" spans="1:18" ht="15.75" x14ac:dyDescent="0.25">
      <c r="A430" s="159" t="str">
        <f>IF('2 - Unit Info'!A430&lt;&gt;"",'2 - Unit Info'!A430,"")</f>
        <v/>
      </c>
      <c r="B430" s="160" t="str">
        <f>IF('2 - Unit Info'!E430&lt;&gt;"",'2 - Unit Info'!E430,"")</f>
        <v/>
      </c>
      <c r="C430" s="160" t="str">
        <f>IF('2 - Unit Info'!K430&lt;&gt;"",'2 - Unit Info'!K430,"")</f>
        <v/>
      </c>
      <c r="D430" s="160" t="str">
        <f>IF('2 - Unit Info'!H430&lt;&gt;"",'2 - Unit Info'!H430,"")</f>
        <v/>
      </c>
      <c r="E430" s="161" t="str">
        <f>IF('2 - Unit Info'!J430&lt;&gt;"",'2 - Unit Info'!J430,"")</f>
        <v/>
      </c>
      <c r="F430" s="162" t="str">
        <f>IF('2 - Unit Info'!L430 &lt;&gt;"", '2 - Unit Info'!L430, "")</f>
        <v/>
      </c>
      <c r="G430" s="163" t="str">
        <f>IF('2 - Unit Info'!S430 &lt;&gt;"", '2 - Unit Info'!S430, "")</f>
        <v/>
      </c>
      <c r="H430" s="164" t="str">
        <f>IF(LEN(F430)=0,"",IF(F430&lt;DATE(2024,3,1),IF(G430="Paid by tenant to landlord/third party (RUBS)", '5 - Utilities Total'!$D$20*'6 - Per Unit Calculation'!D430,"N/A based on utility billing method"),"N/A move-in date after 3/1/2024"))</f>
        <v/>
      </c>
      <c r="I430" s="164" t="str">
        <f>IF(LEN(F430)=0,"",IF(F430&lt;DATE(2024,3,1),IF(G430="Paid by tenant to landlord/third party (RUBS)", INDEX('Calculation Chart - SCC'!$B$3:$B$23, MATCH(E430,'Calculation Chart - SCC'!$A$3:$A$23, 0)),"N/A based on utility billing method"),"N/A move-in date after 3/1/2024"))</f>
        <v/>
      </c>
      <c r="J430" s="165" t="str">
        <f>IF('2 - Unit Info'!T430 &lt;&gt;"", '2 - Unit Info'!T430, "")</f>
        <v/>
      </c>
      <c r="K430" s="164" t="str">
        <f>IF(LEN(F430)=0,"",IF(F430&lt;DATE(2024,3,1),IF(J430="Paid by tenant to landlord/third party (RUBS)", '5 - Utilities Total'!$D$25*'6 - Per Unit Calculation'!D430,"N/A based on utility billing method"),"N/A move-in date after 3/1/2024"))</f>
        <v/>
      </c>
      <c r="L430" s="164" t="str">
        <f>IF(LEN(F430)=0,"",IF(F430&lt;DATE(2024,3,1),IF(J430="Paid by tenant to landlord/third party (RUBS)",INDEX('Calculation Chart - SCC'!$E$3:$E$23, MATCH(E430,'Calculation Chart - SCC'!$D$3:$D$23, 0)),"N/A based on utility billing method"),"N/A move-in date after 3/1/2024"))</f>
        <v/>
      </c>
      <c r="M430" s="165" t="str">
        <f>IF('2 - Unit Info'!U430 &lt;&gt;"", '2 - Unit Info'!U430, "")</f>
        <v/>
      </c>
      <c r="N430" s="164" t="str">
        <f>IF(LEN(F430)=0,"",IF(F430&lt;DATE(2024,3,1),IF(M430="Paid by tenant to landlord/third party (RUBS)", '5 - Utilities Total'!$D$30*'6 - Per Unit Calculation'!D430,"N/A based on utility billing method"),"N/A move-in date after 3/1/2024"))</f>
        <v/>
      </c>
      <c r="O430" s="182" t="str">
        <f>IF(LEN(F430)=0,"",IF(F430&lt;DATE(2024,3,1),IF(M430="Paid by tenant to landlord/third party (RUBS)",INDEX('Calculation Chart - SCC'!$H$3:$H$23, MATCH(E430,'Calculation Chart - SCC'!$G$3:$G$23, 0)),"N/A based on utility billing method"),"N/A move-in date after 3/1/2024"))</f>
        <v/>
      </c>
      <c r="Q430" s="184" t="str">
        <f t="shared" si="12"/>
        <v/>
      </c>
      <c r="R430" s="97" t="str">
        <f t="shared" si="13"/>
        <v/>
      </c>
    </row>
    <row r="431" spans="1:18" ht="15.75" x14ac:dyDescent="0.25">
      <c r="A431" s="159" t="str">
        <f>IF('2 - Unit Info'!A431&lt;&gt;"",'2 - Unit Info'!A431,"")</f>
        <v/>
      </c>
      <c r="B431" s="160" t="str">
        <f>IF('2 - Unit Info'!E431&lt;&gt;"",'2 - Unit Info'!E431,"")</f>
        <v/>
      </c>
      <c r="C431" s="160" t="str">
        <f>IF('2 - Unit Info'!K431&lt;&gt;"",'2 - Unit Info'!K431,"")</f>
        <v/>
      </c>
      <c r="D431" s="160" t="str">
        <f>IF('2 - Unit Info'!H431&lt;&gt;"",'2 - Unit Info'!H431,"")</f>
        <v/>
      </c>
      <c r="E431" s="161" t="str">
        <f>IF('2 - Unit Info'!J431&lt;&gt;"",'2 - Unit Info'!J431,"")</f>
        <v/>
      </c>
      <c r="F431" s="162" t="str">
        <f>IF('2 - Unit Info'!L431 &lt;&gt;"", '2 - Unit Info'!L431, "")</f>
        <v/>
      </c>
      <c r="G431" s="163" t="str">
        <f>IF('2 - Unit Info'!S431 &lt;&gt;"", '2 - Unit Info'!S431, "")</f>
        <v/>
      </c>
      <c r="H431" s="164" t="str">
        <f>IF(LEN(F431)=0,"",IF(F431&lt;DATE(2024,3,1),IF(G431="Paid by tenant to landlord/third party (RUBS)", '5 - Utilities Total'!$D$20*'6 - Per Unit Calculation'!D431,"N/A based on utility billing method"),"N/A move-in date after 3/1/2024"))</f>
        <v/>
      </c>
      <c r="I431" s="164" t="str">
        <f>IF(LEN(F431)=0,"",IF(F431&lt;DATE(2024,3,1),IF(G431="Paid by tenant to landlord/third party (RUBS)", INDEX('Calculation Chart - SCC'!$B$3:$B$23, MATCH(E431,'Calculation Chart - SCC'!$A$3:$A$23, 0)),"N/A based on utility billing method"),"N/A move-in date after 3/1/2024"))</f>
        <v/>
      </c>
      <c r="J431" s="165" t="str">
        <f>IF('2 - Unit Info'!T431 &lt;&gt;"", '2 - Unit Info'!T431, "")</f>
        <v/>
      </c>
      <c r="K431" s="164" t="str">
        <f>IF(LEN(F431)=0,"",IF(F431&lt;DATE(2024,3,1),IF(J431="Paid by tenant to landlord/third party (RUBS)", '5 - Utilities Total'!$D$25*'6 - Per Unit Calculation'!D431,"N/A based on utility billing method"),"N/A move-in date after 3/1/2024"))</f>
        <v/>
      </c>
      <c r="L431" s="164" t="str">
        <f>IF(LEN(F431)=0,"",IF(F431&lt;DATE(2024,3,1),IF(J431="Paid by tenant to landlord/third party (RUBS)",INDEX('Calculation Chart - SCC'!$E$3:$E$23, MATCH(E431,'Calculation Chart - SCC'!$D$3:$D$23, 0)),"N/A based on utility billing method"),"N/A move-in date after 3/1/2024"))</f>
        <v/>
      </c>
      <c r="M431" s="165" t="str">
        <f>IF('2 - Unit Info'!U431 &lt;&gt;"", '2 - Unit Info'!U431, "")</f>
        <v/>
      </c>
      <c r="N431" s="164" t="str">
        <f>IF(LEN(F431)=0,"",IF(F431&lt;DATE(2024,3,1),IF(M431="Paid by tenant to landlord/third party (RUBS)", '5 - Utilities Total'!$D$30*'6 - Per Unit Calculation'!D431,"N/A based on utility billing method"),"N/A move-in date after 3/1/2024"))</f>
        <v/>
      </c>
      <c r="O431" s="182" t="str">
        <f>IF(LEN(F431)=0,"",IF(F431&lt;DATE(2024,3,1),IF(M431="Paid by tenant to landlord/third party (RUBS)",INDEX('Calculation Chart - SCC'!$H$3:$H$23, MATCH(E431,'Calculation Chart - SCC'!$G$3:$G$23, 0)),"N/A based on utility billing method"),"N/A move-in date after 3/1/2024"))</f>
        <v/>
      </c>
      <c r="Q431" s="184" t="str">
        <f t="shared" si="12"/>
        <v/>
      </c>
      <c r="R431" s="97" t="str">
        <f t="shared" si="13"/>
        <v/>
      </c>
    </row>
    <row r="432" spans="1:18" ht="15.75" x14ac:dyDescent="0.25">
      <c r="A432" s="159" t="str">
        <f>IF('2 - Unit Info'!A432&lt;&gt;"",'2 - Unit Info'!A432,"")</f>
        <v/>
      </c>
      <c r="B432" s="160" t="str">
        <f>IF('2 - Unit Info'!E432&lt;&gt;"",'2 - Unit Info'!E432,"")</f>
        <v/>
      </c>
      <c r="C432" s="160" t="str">
        <f>IF('2 - Unit Info'!K432&lt;&gt;"",'2 - Unit Info'!K432,"")</f>
        <v/>
      </c>
      <c r="D432" s="160" t="str">
        <f>IF('2 - Unit Info'!H432&lt;&gt;"",'2 - Unit Info'!H432,"")</f>
        <v/>
      </c>
      <c r="E432" s="161" t="str">
        <f>IF('2 - Unit Info'!J432&lt;&gt;"",'2 - Unit Info'!J432,"")</f>
        <v/>
      </c>
      <c r="F432" s="162" t="str">
        <f>IF('2 - Unit Info'!L432 &lt;&gt;"", '2 - Unit Info'!L432, "")</f>
        <v/>
      </c>
      <c r="G432" s="163" t="str">
        <f>IF('2 - Unit Info'!S432 &lt;&gt;"", '2 - Unit Info'!S432, "")</f>
        <v/>
      </c>
      <c r="H432" s="164" t="str">
        <f>IF(LEN(F432)=0,"",IF(F432&lt;DATE(2024,3,1),IF(G432="Paid by tenant to landlord/third party (RUBS)", '5 - Utilities Total'!$D$20*'6 - Per Unit Calculation'!D432,"N/A based on utility billing method"),"N/A move-in date after 3/1/2024"))</f>
        <v/>
      </c>
      <c r="I432" s="164" t="str">
        <f>IF(LEN(F432)=0,"",IF(F432&lt;DATE(2024,3,1),IF(G432="Paid by tenant to landlord/third party (RUBS)", INDEX('Calculation Chart - SCC'!$B$3:$B$23, MATCH(E432,'Calculation Chart - SCC'!$A$3:$A$23, 0)),"N/A based on utility billing method"),"N/A move-in date after 3/1/2024"))</f>
        <v/>
      </c>
      <c r="J432" s="165" t="str">
        <f>IF('2 - Unit Info'!T432 &lt;&gt;"", '2 - Unit Info'!T432, "")</f>
        <v/>
      </c>
      <c r="K432" s="164" t="str">
        <f>IF(LEN(F432)=0,"",IF(F432&lt;DATE(2024,3,1),IF(J432="Paid by tenant to landlord/third party (RUBS)", '5 - Utilities Total'!$D$25*'6 - Per Unit Calculation'!D432,"N/A based on utility billing method"),"N/A move-in date after 3/1/2024"))</f>
        <v/>
      </c>
      <c r="L432" s="164" t="str">
        <f>IF(LEN(F432)=0,"",IF(F432&lt;DATE(2024,3,1),IF(J432="Paid by tenant to landlord/third party (RUBS)",INDEX('Calculation Chart - SCC'!$E$3:$E$23, MATCH(E432,'Calculation Chart - SCC'!$D$3:$D$23, 0)),"N/A based on utility billing method"),"N/A move-in date after 3/1/2024"))</f>
        <v/>
      </c>
      <c r="M432" s="165" t="str">
        <f>IF('2 - Unit Info'!U432 &lt;&gt;"", '2 - Unit Info'!U432, "")</f>
        <v/>
      </c>
      <c r="N432" s="164" t="str">
        <f>IF(LEN(F432)=0,"",IF(F432&lt;DATE(2024,3,1),IF(M432="Paid by tenant to landlord/third party (RUBS)", '5 - Utilities Total'!$D$30*'6 - Per Unit Calculation'!D432,"N/A based on utility billing method"),"N/A move-in date after 3/1/2024"))</f>
        <v/>
      </c>
      <c r="O432" s="182" t="str">
        <f>IF(LEN(F432)=0,"",IF(F432&lt;DATE(2024,3,1),IF(M432="Paid by tenant to landlord/third party (RUBS)",INDEX('Calculation Chart - SCC'!$H$3:$H$23, MATCH(E432,'Calculation Chart - SCC'!$G$3:$G$23, 0)),"N/A based on utility billing method"),"N/A move-in date after 3/1/2024"))</f>
        <v/>
      </c>
      <c r="Q432" s="184" t="str">
        <f t="shared" si="12"/>
        <v/>
      </c>
      <c r="R432" s="97" t="str">
        <f t="shared" si="13"/>
        <v/>
      </c>
    </row>
    <row r="433" spans="1:18" ht="15.75" x14ac:dyDescent="0.25">
      <c r="A433" s="159" t="str">
        <f>IF('2 - Unit Info'!A433&lt;&gt;"",'2 - Unit Info'!A433,"")</f>
        <v/>
      </c>
      <c r="B433" s="160" t="str">
        <f>IF('2 - Unit Info'!E433&lt;&gt;"",'2 - Unit Info'!E433,"")</f>
        <v/>
      </c>
      <c r="C433" s="160" t="str">
        <f>IF('2 - Unit Info'!K433&lt;&gt;"",'2 - Unit Info'!K433,"")</f>
        <v/>
      </c>
      <c r="D433" s="160" t="str">
        <f>IF('2 - Unit Info'!H433&lt;&gt;"",'2 - Unit Info'!H433,"")</f>
        <v/>
      </c>
      <c r="E433" s="161" t="str">
        <f>IF('2 - Unit Info'!J433&lt;&gt;"",'2 - Unit Info'!J433,"")</f>
        <v/>
      </c>
      <c r="F433" s="162" t="str">
        <f>IF('2 - Unit Info'!L433 &lt;&gt;"", '2 - Unit Info'!L433, "")</f>
        <v/>
      </c>
      <c r="G433" s="163" t="str">
        <f>IF('2 - Unit Info'!S433 &lt;&gt;"", '2 - Unit Info'!S433, "")</f>
        <v/>
      </c>
      <c r="H433" s="164" t="str">
        <f>IF(LEN(F433)=0,"",IF(F433&lt;DATE(2024,3,1),IF(G433="Paid by tenant to landlord/third party (RUBS)", '5 - Utilities Total'!$D$20*'6 - Per Unit Calculation'!D433,"N/A based on utility billing method"),"N/A move-in date after 3/1/2024"))</f>
        <v/>
      </c>
      <c r="I433" s="164" t="str">
        <f>IF(LEN(F433)=0,"",IF(F433&lt;DATE(2024,3,1),IF(G433="Paid by tenant to landlord/third party (RUBS)", INDEX('Calculation Chart - SCC'!$B$3:$B$23, MATCH(E433,'Calculation Chart - SCC'!$A$3:$A$23, 0)),"N/A based on utility billing method"),"N/A move-in date after 3/1/2024"))</f>
        <v/>
      </c>
      <c r="J433" s="165" t="str">
        <f>IF('2 - Unit Info'!T433 &lt;&gt;"", '2 - Unit Info'!T433, "")</f>
        <v/>
      </c>
      <c r="K433" s="164" t="str">
        <f>IF(LEN(F433)=0,"",IF(F433&lt;DATE(2024,3,1),IF(J433="Paid by tenant to landlord/third party (RUBS)", '5 - Utilities Total'!$D$25*'6 - Per Unit Calculation'!D433,"N/A based on utility billing method"),"N/A move-in date after 3/1/2024"))</f>
        <v/>
      </c>
      <c r="L433" s="164" t="str">
        <f>IF(LEN(F433)=0,"",IF(F433&lt;DATE(2024,3,1),IF(J433="Paid by tenant to landlord/third party (RUBS)",INDEX('Calculation Chart - SCC'!$E$3:$E$23, MATCH(E433,'Calculation Chart - SCC'!$D$3:$D$23, 0)),"N/A based on utility billing method"),"N/A move-in date after 3/1/2024"))</f>
        <v/>
      </c>
      <c r="M433" s="165" t="str">
        <f>IF('2 - Unit Info'!U433 &lt;&gt;"", '2 - Unit Info'!U433, "")</f>
        <v/>
      </c>
      <c r="N433" s="164" t="str">
        <f>IF(LEN(F433)=0,"",IF(F433&lt;DATE(2024,3,1),IF(M433="Paid by tenant to landlord/third party (RUBS)", '5 - Utilities Total'!$D$30*'6 - Per Unit Calculation'!D433,"N/A based on utility billing method"),"N/A move-in date after 3/1/2024"))</f>
        <v/>
      </c>
      <c r="O433" s="182" t="str">
        <f>IF(LEN(F433)=0,"",IF(F433&lt;DATE(2024,3,1),IF(M433="Paid by tenant to landlord/third party (RUBS)",INDEX('Calculation Chart - SCC'!$H$3:$H$23, MATCH(E433,'Calculation Chart - SCC'!$G$3:$G$23, 0)),"N/A based on utility billing method"),"N/A move-in date after 3/1/2024"))</f>
        <v/>
      </c>
      <c r="Q433" s="184" t="str">
        <f t="shared" si="12"/>
        <v/>
      </c>
      <c r="R433" s="97" t="str">
        <f t="shared" si="13"/>
        <v/>
      </c>
    </row>
    <row r="434" spans="1:18" ht="15.75" x14ac:dyDescent="0.25">
      <c r="A434" s="159" t="str">
        <f>IF('2 - Unit Info'!A434&lt;&gt;"",'2 - Unit Info'!A434,"")</f>
        <v/>
      </c>
      <c r="B434" s="160" t="str">
        <f>IF('2 - Unit Info'!E434&lt;&gt;"",'2 - Unit Info'!E434,"")</f>
        <v/>
      </c>
      <c r="C434" s="160" t="str">
        <f>IF('2 - Unit Info'!K434&lt;&gt;"",'2 - Unit Info'!K434,"")</f>
        <v/>
      </c>
      <c r="D434" s="160" t="str">
        <f>IF('2 - Unit Info'!H434&lt;&gt;"",'2 - Unit Info'!H434,"")</f>
        <v/>
      </c>
      <c r="E434" s="161" t="str">
        <f>IF('2 - Unit Info'!J434&lt;&gt;"",'2 - Unit Info'!J434,"")</f>
        <v/>
      </c>
      <c r="F434" s="162" t="str">
        <f>IF('2 - Unit Info'!L434 &lt;&gt;"", '2 - Unit Info'!L434, "")</f>
        <v/>
      </c>
      <c r="G434" s="163" t="str">
        <f>IF('2 - Unit Info'!S434 &lt;&gt;"", '2 - Unit Info'!S434, "")</f>
        <v/>
      </c>
      <c r="H434" s="164" t="str">
        <f>IF(LEN(F434)=0,"",IF(F434&lt;DATE(2024,3,1),IF(G434="Paid by tenant to landlord/third party (RUBS)", '5 - Utilities Total'!$D$20*'6 - Per Unit Calculation'!D434,"N/A based on utility billing method"),"N/A move-in date after 3/1/2024"))</f>
        <v/>
      </c>
      <c r="I434" s="164" t="str">
        <f>IF(LEN(F434)=0,"",IF(F434&lt;DATE(2024,3,1),IF(G434="Paid by tenant to landlord/third party (RUBS)", INDEX('Calculation Chart - SCC'!$B$3:$B$23, MATCH(E434,'Calculation Chart - SCC'!$A$3:$A$23, 0)),"N/A based on utility billing method"),"N/A move-in date after 3/1/2024"))</f>
        <v/>
      </c>
      <c r="J434" s="165" t="str">
        <f>IF('2 - Unit Info'!T434 &lt;&gt;"", '2 - Unit Info'!T434, "")</f>
        <v/>
      </c>
      <c r="K434" s="164" t="str">
        <f>IF(LEN(F434)=0,"",IF(F434&lt;DATE(2024,3,1),IF(J434="Paid by tenant to landlord/third party (RUBS)", '5 - Utilities Total'!$D$25*'6 - Per Unit Calculation'!D434,"N/A based on utility billing method"),"N/A move-in date after 3/1/2024"))</f>
        <v/>
      </c>
      <c r="L434" s="164" t="str">
        <f>IF(LEN(F434)=0,"",IF(F434&lt;DATE(2024,3,1),IF(J434="Paid by tenant to landlord/third party (RUBS)",INDEX('Calculation Chart - SCC'!$E$3:$E$23, MATCH(E434,'Calculation Chart - SCC'!$D$3:$D$23, 0)),"N/A based on utility billing method"),"N/A move-in date after 3/1/2024"))</f>
        <v/>
      </c>
      <c r="M434" s="165" t="str">
        <f>IF('2 - Unit Info'!U434 &lt;&gt;"", '2 - Unit Info'!U434, "")</f>
        <v/>
      </c>
      <c r="N434" s="164" t="str">
        <f>IF(LEN(F434)=0,"",IF(F434&lt;DATE(2024,3,1),IF(M434="Paid by tenant to landlord/third party (RUBS)", '5 - Utilities Total'!$D$30*'6 - Per Unit Calculation'!D434,"N/A based on utility billing method"),"N/A move-in date after 3/1/2024"))</f>
        <v/>
      </c>
      <c r="O434" s="182" t="str">
        <f>IF(LEN(F434)=0,"",IF(F434&lt;DATE(2024,3,1),IF(M434="Paid by tenant to landlord/third party (RUBS)",INDEX('Calculation Chart - SCC'!$H$3:$H$23, MATCH(E434,'Calculation Chart - SCC'!$G$3:$G$23, 0)),"N/A based on utility billing method"),"N/A move-in date after 3/1/2024"))</f>
        <v/>
      </c>
      <c r="Q434" s="184" t="str">
        <f t="shared" si="12"/>
        <v/>
      </c>
      <c r="R434" s="97" t="str">
        <f t="shared" si="13"/>
        <v/>
      </c>
    </row>
    <row r="435" spans="1:18" ht="15.75" x14ac:dyDescent="0.25">
      <c r="A435" s="159" t="str">
        <f>IF('2 - Unit Info'!A435&lt;&gt;"",'2 - Unit Info'!A435,"")</f>
        <v/>
      </c>
      <c r="B435" s="160" t="str">
        <f>IF('2 - Unit Info'!E435&lt;&gt;"",'2 - Unit Info'!E435,"")</f>
        <v/>
      </c>
      <c r="C435" s="160" t="str">
        <f>IF('2 - Unit Info'!K435&lt;&gt;"",'2 - Unit Info'!K435,"")</f>
        <v/>
      </c>
      <c r="D435" s="160" t="str">
        <f>IF('2 - Unit Info'!H435&lt;&gt;"",'2 - Unit Info'!H435,"")</f>
        <v/>
      </c>
      <c r="E435" s="161" t="str">
        <f>IF('2 - Unit Info'!J435&lt;&gt;"",'2 - Unit Info'!J435,"")</f>
        <v/>
      </c>
      <c r="F435" s="162" t="str">
        <f>IF('2 - Unit Info'!L435 &lt;&gt;"", '2 - Unit Info'!L435, "")</f>
        <v/>
      </c>
      <c r="G435" s="163" t="str">
        <f>IF('2 - Unit Info'!S435 &lt;&gt;"", '2 - Unit Info'!S435, "")</f>
        <v/>
      </c>
      <c r="H435" s="164" t="str">
        <f>IF(LEN(F435)=0,"",IF(F435&lt;DATE(2024,3,1),IF(G435="Paid by tenant to landlord/third party (RUBS)", '5 - Utilities Total'!$D$20*'6 - Per Unit Calculation'!D435,"N/A based on utility billing method"),"N/A move-in date after 3/1/2024"))</f>
        <v/>
      </c>
      <c r="I435" s="164" t="str">
        <f>IF(LEN(F435)=0,"",IF(F435&lt;DATE(2024,3,1),IF(G435="Paid by tenant to landlord/third party (RUBS)", INDEX('Calculation Chart - SCC'!$B$3:$B$23, MATCH(E435,'Calculation Chart - SCC'!$A$3:$A$23, 0)),"N/A based on utility billing method"),"N/A move-in date after 3/1/2024"))</f>
        <v/>
      </c>
      <c r="J435" s="165" t="str">
        <f>IF('2 - Unit Info'!T435 &lt;&gt;"", '2 - Unit Info'!T435, "")</f>
        <v/>
      </c>
      <c r="K435" s="164" t="str">
        <f>IF(LEN(F435)=0,"",IF(F435&lt;DATE(2024,3,1),IF(J435="Paid by tenant to landlord/third party (RUBS)", '5 - Utilities Total'!$D$25*'6 - Per Unit Calculation'!D435,"N/A based on utility billing method"),"N/A move-in date after 3/1/2024"))</f>
        <v/>
      </c>
      <c r="L435" s="164" t="str">
        <f>IF(LEN(F435)=0,"",IF(F435&lt;DATE(2024,3,1),IF(J435="Paid by tenant to landlord/third party (RUBS)",INDEX('Calculation Chart - SCC'!$E$3:$E$23, MATCH(E435,'Calculation Chart - SCC'!$D$3:$D$23, 0)),"N/A based on utility billing method"),"N/A move-in date after 3/1/2024"))</f>
        <v/>
      </c>
      <c r="M435" s="165" t="str">
        <f>IF('2 - Unit Info'!U435 &lt;&gt;"", '2 - Unit Info'!U435, "")</f>
        <v/>
      </c>
      <c r="N435" s="164" t="str">
        <f>IF(LEN(F435)=0,"",IF(F435&lt;DATE(2024,3,1),IF(M435="Paid by tenant to landlord/third party (RUBS)", '5 - Utilities Total'!$D$30*'6 - Per Unit Calculation'!D435,"N/A based on utility billing method"),"N/A move-in date after 3/1/2024"))</f>
        <v/>
      </c>
      <c r="O435" s="182" t="str">
        <f>IF(LEN(F435)=0,"",IF(F435&lt;DATE(2024,3,1),IF(M435="Paid by tenant to landlord/third party (RUBS)",INDEX('Calculation Chart - SCC'!$H$3:$H$23, MATCH(E435,'Calculation Chart - SCC'!$G$3:$G$23, 0)),"N/A based on utility billing method"),"N/A move-in date after 3/1/2024"))</f>
        <v/>
      </c>
      <c r="Q435" s="184" t="str">
        <f t="shared" si="12"/>
        <v/>
      </c>
      <c r="R435" s="97" t="str">
        <f t="shared" si="13"/>
        <v/>
      </c>
    </row>
    <row r="436" spans="1:18" ht="15.75" x14ac:dyDescent="0.25">
      <c r="A436" s="159" t="str">
        <f>IF('2 - Unit Info'!A436&lt;&gt;"",'2 - Unit Info'!A436,"")</f>
        <v/>
      </c>
      <c r="B436" s="160" t="str">
        <f>IF('2 - Unit Info'!E436&lt;&gt;"",'2 - Unit Info'!E436,"")</f>
        <v/>
      </c>
      <c r="C436" s="160" t="str">
        <f>IF('2 - Unit Info'!K436&lt;&gt;"",'2 - Unit Info'!K436,"")</f>
        <v/>
      </c>
      <c r="D436" s="160" t="str">
        <f>IF('2 - Unit Info'!H436&lt;&gt;"",'2 - Unit Info'!H436,"")</f>
        <v/>
      </c>
      <c r="E436" s="161" t="str">
        <f>IF('2 - Unit Info'!J436&lt;&gt;"",'2 - Unit Info'!J436,"")</f>
        <v/>
      </c>
      <c r="F436" s="162" t="str">
        <f>IF('2 - Unit Info'!L436 &lt;&gt;"", '2 - Unit Info'!L436, "")</f>
        <v/>
      </c>
      <c r="G436" s="163" t="str">
        <f>IF('2 - Unit Info'!S436 &lt;&gt;"", '2 - Unit Info'!S436, "")</f>
        <v/>
      </c>
      <c r="H436" s="164" t="str">
        <f>IF(LEN(F436)=0,"",IF(F436&lt;DATE(2024,3,1),IF(G436="Paid by tenant to landlord/third party (RUBS)", '5 - Utilities Total'!$D$20*'6 - Per Unit Calculation'!D436,"N/A based on utility billing method"),"N/A move-in date after 3/1/2024"))</f>
        <v/>
      </c>
      <c r="I436" s="164" t="str">
        <f>IF(LEN(F436)=0,"",IF(F436&lt;DATE(2024,3,1),IF(G436="Paid by tenant to landlord/third party (RUBS)", INDEX('Calculation Chart - SCC'!$B$3:$B$23, MATCH(E436,'Calculation Chart - SCC'!$A$3:$A$23, 0)),"N/A based on utility billing method"),"N/A move-in date after 3/1/2024"))</f>
        <v/>
      </c>
      <c r="J436" s="165" t="str">
        <f>IF('2 - Unit Info'!T436 &lt;&gt;"", '2 - Unit Info'!T436, "")</f>
        <v/>
      </c>
      <c r="K436" s="164" t="str">
        <f>IF(LEN(F436)=0,"",IF(F436&lt;DATE(2024,3,1),IF(J436="Paid by tenant to landlord/third party (RUBS)", '5 - Utilities Total'!$D$25*'6 - Per Unit Calculation'!D436,"N/A based on utility billing method"),"N/A move-in date after 3/1/2024"))</f>
        <v/>
      </c>
      <c r="L436" s="164" t="str">
        <f>IF(LEN(F436)=0,"",IF(F436&lt;DATE(2024,3,1),IF(J436="Paid by tenant to landlord/third party (RUBS)",INDEX('Calculation Chart - SCC'!$E$3:$E$23, MATCH(E436,'Calculation Chart - SCC'!$D$3:$D$23, 0)),"N/A based on utility billing method"),"N/A move-in date after 3/1/2024"))</f>
        <v/>
      </c>
      <c r="M436" s="165" t="str">
        <f>IF('2 - Unit Info'!U436 &lt;&gt;"", '2 - Unit Info'!U436, "")</f>
        <v/>
      </c>
      <c r="N436" s="164" t="str">
        <f>IF(LEN(F436)=0,"",IF(F436&lt;DATE(2024,3,1),IF(M436="Paid by tenant to landlord/third party (RUBS)", '5 - Utilities Total'!$D$30*'6 - Per Unit Calculation'!D436,"N/A based on utility billing method"),"N/A move-in date after 3/1/2024"))</f>
        <v/>
      </c>
      <c r="O436" s="182" t="str">
        <f>IF(LEN(F436)=0,"",IF(F436&lt;DATE(2024,3,1),IF(M436="Paid by tenant to landlord/third party (RUBS)",INDEX('Calculation Chart - SCC'!$H$3:$H$23, MATCH(E436,'Calculation Chart - SCC'!$G$3:$G$23, 0)),"N/A based on utility billing method"),"N/A move-in date after 3/1/2024"))</f>
        <v/>
      </c>
      <c r="Q436" s="184" t="str">
        <f t="shared" si="12"/>
        <v/>
      </c>
      <c r="R436" s="97" t="str">
        <f t="shared" si="13"/>
        <v/>
      </c>
    </row>
    <row r="437" spans="1:18" ht="15.75" x14ac:dyDescent="0.25">
      <c r="A437" s="159" t="str">
        <f>IF('2 - Unit Info'!A437&lt;&gt;"",'2 - Unit Info'!A437,"")</f>
        <v/>
      </c>
      <c r="B437" s="160" t="str">
        <f>IF('2 - Unit Info'!E437&lt;&gt;"",'2 - Unit Info'!E437,"")</f>
        <v/>
      </c>
      <c r="C437" s="160" t="str">
        <f>IF('2 - Unit Info'!K437&lt;&gt;"",'2 - Unit Info'!K437,"")</f>
        <v/>
      </c>
      <c r="D437" s="160" t="str">
        <f>IF('2 - Unit Info'!H437&lt;&gt;"",'2 - Unit Info'!H437,"")</f>
        <v/>
      </c>
      <c r="E437" s="161" t="str">
        <f>IF('2 - Unit Info'!J437&lt;&gt;"",'2 - Unit Info'!J437,"")</f>
        <v/>
      </c>
      <c r="F437" s="162" t="str">
        <f>IF('2 - Unit Info'!L437 &lt;&gt;"", '2 - Unit Info'!L437, "")</f>
        <v/>
      </c>
      <c r="G437" s="163" t="str">
        <f>IF('2 - Unit Info'!S437 &lt;&gt;"", '2 - Unit Info'!S437, "")</f>
        <v/>
      </c>
      <c r="H437" s="164" t="str">
        <f>IF(LEN(F437)=0,"",IF(F437&lt;DATE(2024,3,1),IF(G437="Paid by tenant to landlord/third party (RUBS)", '5 - Utilities Total'!$D$20*'6 - Per Unit Calculation'!D437,"N/A based on utility billing method"),"N/A move-in date after 3/1/2024"))</f>
        <v/>
      </c>
      <c r="I437" s="164" t="str">
        <f>IF(LEN(F437)=0,"",IF(F437&lt;DATE(2024,3,1),IF(G437="Paid by tenant to landlord/third party (RUBS)", INDEX('Calculation Chart - SCC'!$B$3:$B$23, MATCH(E437,'Calculation Chart - SCC'!$A$3:$A$23, 0)),"N/A based on utility billing method"),"N/A move-in date after 3/1/2024"))</f>
        <v/>
      </c>
      <c r="J437" s="165" t="str">
        <f>IF('2 - Unit Info'!T437 &lt;&gt;"", '2 - Unit Info'!T437, "")</f>
        <v/>
      </c>
      <c r="K437" s="164" t="str">
        <f>IF(LEN(F437)=0,"",IF(F437&lt;DATE(2024,3,1),IF(J437="Paid by tenant to landlord/third party (RUBS)", '5 - Utilities Total'!$D$25*'6 - Per Unit Calculation'!D437,"N/A based on utility billing method"),"N/A move-in date after 3/1/2024"))</f>
        <v/>
      </c>
      <c r="L437" s="164" t="str">
        <f>IF(LEN(F437)=0,"",IF(F437&lt;DATE(2024,3,1),IF(J437="Paid by tenant to landlord/third party (RUBS)",INDEX('Calculation Chart - SCC'!$E$3:$E$23, MATCH(E437,'Calculation Chart - SCC'!$D$3:$D$23, 0)),"N/A based on utility billing method"),"N/A move-in date after 3/1/2024"))</f>
        <v/>
      </c>
      <c r="M437" s="165" t="str">
        <f>IF('2 - Unit Info'!U437 &lt;&gt;"", '2 - Unit Info'!U437, "")</f>
        <v/>
      </c>
      <c r="N437" s="164" t="str">
        <f>IF(LEN(F437)=0,"",IF(F437&lt;DATE(2024,3,1),IF(M437="Paid by tenant to landlord/third party (RUBS)", '5 - Utilities Total'!$D$30*'6 - Per Unit Calculation'!D437,"N/A based on utility billing method"),"N/A move-in date after 3/1/2024"))</f>
        <v/>
      </c>
      <c r="O437" s="182" t="str">
        <f>IF(LEN(F437)=0,"",IF(F437&lt;DATE(2024,3,1),IF(M437="Paid by tenant to landlord/third party (RUBS)",INDEX('Calculation Chart - SCC'!$H$3:$H$23, MATCH(E437,'Calculation Chart - SCC'!$G$3:$G$23, 0)),"N/A based on utility billing method"),"N/A move-in date after 3/1/2024"))</f>
        <v/>
      </c>
      <c r="Q437" s="184" t="str">
        <f t="shared" si="12"/>
        <v/>
      </c>
      <c r="R437" s="97" t="str">
        <f t="shared" si="13"/>
        <v/>
      </c>
    </row>
    <row r="438" spans="1:18" ht="15.75" x14ac:dyDescent="0.25">
      <c r="A438" s="159" t="str">
        <f>IF('2 - Unit Info'!A438&lt;&gt;"",'2 - Unit Info'!A438,"")</f>
        <v/>
      </c>
      <c r="B438" s="160" t="str">
        <f>IF('2 - Unit Info'!E438&lt;&gt;"",'2 - Unit Info'!E438,"")</f>
        <v/>
      </c>
      <c r="C438" s="160" t="str">
        <f>IF('2 - Unit Info'!K438&lt;&gt;"",'2 - Unit Info'!K438,"")</f>
        <v/>
      </c>
      <c r="D438" s="160" t="str">
        <f>IF('2 - Unit Info'!H438&lt;&gt;"",'2 - Unit Info'!H438,"")</f>
        <v/>
      </c>
      <c r="E438" s="161" t="str">
        <f>IF('2 - Unit Info'!J438&lt;&gt;"",'2 - Unit Info'!J438,"")</f>
        <v/>
      </c>
      <c r="F438" s="162" t="str">
        <f>IF('2 - Unit Info'!L438 &lt;&gt;"", '2 - Unit Info'!L438, "")</f>
        <v/>
      </c>
      <c r="G438" s="163" t="str">
        <f>IF('2 - Unit Info'!S438 &lt;&gt;"", '2 - Unit Info'!S438, "")</f>
        <v/>
      </c>
      <c r="H438" s="164" t="str">
        <f>IF(LEN(F438)=0,"",IF(F438&lt;DATE(2024,3,1),IF(G438="Paid by tenant to landlord/third party (RUBS)", '5 - Utilities Total'!$D$20*'6 - Per Unit Calculation'!D438,"N/A based on utility billing method"),"N/A move-in date after 3/1/2024"))</f>
        <v/>
      </c>
      <c r="I438" s="164" t="str">
        <f>IF(LEN(F438)=0,"",IF(F438&lt;DATE(2024,3,1),IF(G438="Paid by tenant to landlord/third party (RUBS)", INDEX('Calculation Chart - SCC'!$B$3:$B$23, MATCH(E438,'Calculation Chart - SCC'!$A$3:$A$23, 0)),"N/A based on utility billing method"),"N/A move-in date after 3/1/2024"))</f>
        <v/>
      </c>
      <c r="J438" s="165" t="str">
        <f>IF('2 - Unit Info'!T438 &lt;&gt;"", '2 - Unit Info'!T438, "")</f>
        <v/>
      </c>
      <c r="K438" s="164" t="str">
        <f>IF(LEN(F438)=0,"",IF(F438&lt;DATE(2024,3,1),IF(J438="Paid by tenant to landlord/third party (RUBS)", '5 - Utilities Total'!$D$25*'6 - Per Unit Calculation'!D438,"N/A based on utility billing method"),"N/A move-in date after 3/1/2024"))</f>
        <v/>
      </c>
      <c r="L438" s="164" t="str">
        <f>IF(LEN(F438)=0,"",IF(F438&lt;DATE(2024,3,1),IF(J438="Paid by tenant to landlord/third party (RUBS)",INDEX('Calculation Chart - SCC'!$E$3:$E$23, MATCH(E438,'Calculation Chart - SCC'!$D$3:$D$23, 0)),"N/A based on utility billing method"),"N/A move-in date after 3/1/2024"))</f>
        <v/>
      </c>
      <c r="M438" s="165" t="str">
        <f>IF('2 - Unit Info'!U438 &lt;&gt;"", '2 - Unit Info'!U438, "")</f>
        <v/>
      </c>
      <c r="N438" s="164" t="str">
        <f>IF(LEN(F438)=0,"",IF(F438&lt;DATE(2024,3,1),IF(M438="Paid by tenant to landlord/third party (RUBS)", '5 - Utilities Total'!$D$30*'6 - Per Unit Calculation'!D438,"N/A based on utility billing method"),"N/A move-in date after 3/1/2024"))</f>
        <v/>
      </c>
      <c r="O438" s="182" t="str">
        <f>IF(LEN(F438)=0,"",IF(F438&lt;DATE(2024,3,1),IF(M438="Paid by tenant to landlord/third party (RUBS)",INDEX('Calculation Chart - SCC'!$H$3:$H$23, MATCH(E438,'Calculation Chart - SCC'!$G$3:$G$23, 0)),"N/A based on utility billing method"),"N/A move-in date after 3/1/2024"))</f>
        <v/>
      </c>
      <c r="Q438" s="184" t="str">
        <f t="shared" si="12"/>
        <v/>
      </c>
      <c r="R438" s="97" t="str">
        <f t="shared" si="13"/>
        <v/>
      </c>
    </row>
    <row r="439" spans="1:18" ht="15.75" x14ac:dyDescent="0.25">
      <c r="A439" s="159" t="str">
        <f>IF('2 - Unit Info'!A439&lt;&gt;"",'2 - Unit Info'!A439,"")</f>
        <v/>
      </c>
      <c r="B439" s="160" t="str">
        <f>IF('2 - Unit Info'!E439&lt;&gt;"",'2 - Unit Info'!E439,"")</f>
        <v/>
      </c>
      <c r="C439" s="160" t="str">
        <f>IF('2 - Unit Info'!K439&lt;&gt;"",'2 - Unit Info'!K439,"")</f>
        <v/>
      </c>
      <c r="D439" s="160" t="str">
        <f>IF('2 - Unit Info'!H439&lt;&gt;"",'2 - Unit Info'!H439,"")</f>
        <v/>
      </c>
      <c r="E439" s="161" t="str">
        <f>IF('2 - Unit Info'!J439&lt;&gt;"",'2 - Unit Info'!J439,"")</f>
        <v/>
      </c>
      <c r="F439" s="162" t="str">
        <f>IF('2 - Unit Info'!L439 &lt;&gt;"", '2 - Unit Info'!L439, "")</f>
        <v/>
      </c>
      <c r="G439" s="163" t="str">
        <f>IF('2 - Unit Info'!S439 &lt;&gt;"", '2 - Unit Info'!S439, "")</f>
        <v/>
      </c>
      <c r="H439" s="164" t="str">
        <f>IF(LEN(F439)=0,"",IF(F439&lt;DATE(2024,3,1),IF(G439="Paid by tenant to landlord/third party (RUBS)", '5 - Utilities Total'!$D$20*'6 - Per Unit Calculation'!D439,"N/A based on utility billing method"),"N/A move-in date after 3/1/2024"))</f>
        <v/>
      </c>
      <c r="I439" s="164" t="str">
        <f>IF(LEN(F439)=0,"",IF(F439&lt;DATE(2024,3,1),IF(G439="Paid by tenant to landlord/third party (RUBS)", INDEX('Calculation Chart - SCC'!$B$3:$B$23, MATCH(E439,'Calculation Chart - SCC'!$A$3:$A$23, 0)),"N/A based on utility billing method"),"N/A move-in date after 3/1/2024"))</f>
        <v/>
      </c>
      <c r="J439" s="165" t="str">
        <f>IF('2 - Unit Info'!T439 &lt;&gt;"", '2 - Unit Info'!T439, "")</f>
        <v/>
      </c>
      <c r="K439" s="164" t="str">
        <f>IF(LEN(F439)=0,"",IF(F439&lt;DATE(2024,3,1),IF(J439="Paid by tenant to landlord/third party (RUBS)", '5 - Utilities Total'!$D$25*'6 - Per Unit Calculation'!D439,"N/A based on utility billing method"),"N/A move-in date after 3/1/2024"))</f>
        <v/>
      </c>
      <c r="L439" s="164" t="str">
        <f>IF(LEN(F439)=0,"",IF(F439&lt;DATE(2024,3,1),IF(J439="Paid by tenant to landlord/third party (RUBS)",INDEX('Calculation Chart - SCC'!$E$3:$E$23, MATCH(E439,'Calculation Chart - SCC'!$D$3:$D$23, 0)),"N/A based on utility billing method"),"N/A move-in date after 3/1/2024"))</f>
        <v/>
      </c>
      <c r="M439" s="165" t="str">
        <f>IF('2 - Unit Info'!U439 &lt;&gt;"", '2 - Unit Info'!U439, "")</f>
        <v/>
      </c>
      <c r="N439" s="164" t="str">
        <f>IF(LEN(F439)=0,"",IF(F439&lt;DATE(2024,3,1),IF(M439="Paid by tenant to landlord/third party (RUBS)", '5 - Utilities Total'!$D$30*'6 - Per Unit Calculation'!D439,"N/A based on utility billing method"),"N/A move-in date after 3/1/2024"))</f>
        <v/>
      </c>
      <c r="O439" s="182" t="str">
        <f>IF(LEN(F439)=0,"",IF(F439&lt;DATE(2024,3,1),IF(M439="Paid by tenant to landlord/third party (RUBS)",INDEX('Calculation Chart - SCC'!$H$3:$H$23, MATCH(E439,'Calculation Chart - SCC'!$G$3:$G$23, 0)),"N/A based on utility billing method"),"N/A move-in date after 3/1/2024"))</f>
        <v/>
      </c>
      <c r="Q439" s="184" t="str">
        <f t="shared" si="12"/>
        <v/>
      </c>
      <c r="R439" s="97" t="str">
        <f t="shared" si="13"/>
        <v/>
      </c>
    </row>
    <row r="440" spans="1:18" ht="15.75" x14ac:dyDescent="0.25">
      <c r="A440" s="159" t="str">
        <f>IF('2 - Unit Info'!A440&lt;&gt;"",'2 - Unit Info'!A440,"")</f>
        <v/>
      </c>
      <c r="B440" s="160" t="str">
        <f>IF('2 - Unit Info'!E440&lt;&gt;"",'2 - Unit Info'!E440,"")</f>
        <v/>
      </c>
      <c r="C440" s="160" t="str">
        <f>IF('2 - Unit Info'!K440&lt;&gt;"",'2 - Unit Info'!K440,"")</f>
        <v/>
      </c>
      <c r="D440" s="160" t="str">
        <f>IF('2 - Unit Info'!H440&lt;&gt;"",'2 - Unit Info'!H440,"")</f>
        <v/>
      </c>
      <c r="E440" s="161" t="str">
        <f>IF('2 - Unit Info'!J440&lt;&gt;"",'2 - Unit Info'!J440,"")</f>
        <v/>
      </c>
      <c r="F440" s="162" t="str">
        <f>IF('2 - Unit Info'!L440 &lt;&gt;"", '2 - Unit Info'!L440, "")</f>
        <v/>
      </c>
      <c r="G440" s="163" t="str">
        <f>IF('2 - Unit Info'!S440 &lt;&gt;"", '2 - Unit Info'!S440, "")</f>
        <v/>
      </c>
      <c r="H440" s="164" t="str">
        <f>IF(LEN(F440)=0,"",IF(F440&lt;DATE(2024,3,1),IF(G440="Paid by tenant to landlord/third party (RUBS)", '5 - Utilities Total'!$D$20*'6 - Per Unit Calculation'!D440,"N/A based on utility billing method"),"N/A move-in date after 3/1/2024"))</f>
        <v/>
      </c>
      <c r="I440" s="164" t="str">
        <f>IF(LEN(F440)=0,"",IF(F440&lt;DATE(2024,3,1),IF(G440="Paid by tenant to landlord/third party (RUBS)", INDEX('Calculation Chart - SCC'!$B$3:$B$23, MATCH(E440,'Calculation Chart - SCC'!$A$3:$A$23, 0)),"N/A based on utility billing method"),"N/A move-in date after 3/1/2024"))</f>
        <v/>
      </c>
      <c r="J440" s="165" t="str">
        <f>IF('2 - Unit Info'!T440 &lt;&gt;"", '2 - Unit Info'!T440, "")</f>
        <v/>
      </c>
      <c r="K440" s="164" t="str">
        <f>IF(LEN(F440)=0,"",IF(F440&lt;DATE(2024,3,1),IF(J440="Paid by tenant to landlord/third party (RUBS)", '5 - Utilities Total'!$D$25*'6 - Per Unit Calculation'!D440,"N/A based on utility billing method"),"N/A move-in date after 3/1/2024"))</f>
        <v/>
      </c>
      <c r="L440" s="164" t="str">
        <f>IF(LEN(F440)=0,"",IF(F440&lt;DATE(2024,3,1),IF(J440="Paid by tenant to landlord/third party (RUBS)",INDEX('Calculation Chart - SCC'!$E$3:$E$23, MATCH(E440,'Calculation Chart - SCC'!$D$3:$D$23, 0)),"N/A based on utility billing method"),"N/A move-in date after 3/1/2024"))</f>
        <v/>
      </c>
      <c r="M440" s="165" t="str">
        <f>IF('2 - Unit Info'!U440 &lt;&gt;"", '2 - Unit Info'!U440, "")</f>
        <v/>
      </c>
      <c r="N440" s="164" t="str">
        <f>IF(LEN(F440)=0,"",IF(F440&lt;DATE(2024,3,1),IF(M440="Paid by tenant to landlord/third party (RUBS)", '5 - Utilities Total'!$D$30*'6 - Per Unit Calculation'!D440,"N/A based on utility billing method"),"N/A move-in date after 3/1/2024"))</f>
        <v/>
      </c>
      <c r="O440" s="182" t="str">
        <f>IF(LEN(F440)=0,"",IF(F440&lt;DATE(2024,3,1),IF(M440="Paid by tenant to landlord/third party (RUBS)",INDEX('Calculation Chart - SCC'!$H$3:$H$23, MATCH(E440,'Calculation Chart - SCC'!$G$3:$G$23, 0)),"N/A based on utility billing method"),"N/A move-in date after 3/1/2024"))</f>
        <v/>
      </c>
      <c r="Q440" s="184" t="str">
        <f t="shared" si="12"/>
        <v/>
      </c>
      <c r="R440" s="97" t="str">
        <f t="shared" si="13"/>
        <v/>
      </c>
    </row>
    <row r="441" spans="1:18" ht="15.75" x14ac:dyDescent="0.25">
      <c r="A441" s="159" t="str">
        <f>IF('2 - Unit Info'!A441&lt;&gt;"",'2 - Unit Info'!A441,"")</f>
        <v/>
      </c>
      <c r="B441" s="160" t="str">
        <f>IF('2 - Unit Info'!E441&lt;&gt;"",'2 - Unit Info'!E441,"")</f>
        <v/>
      </c>
      <c r="C441" s="160" t="str">
        <f>IF('2 - Unit Info'!K441&lt;&gt;"",'2 - Unit Info'!K441,"")</f>
        <v/>
      </c>
      <c r="D441" s="160" t="str">
        <f>IF('2 - Unit Info'!H441&lt;&gt;"",'2 - Unit Info'!H441,"")</f>
        <v/>
      </c>
      <c r="E441" s="161" t="str">
        <f>IF('2 - Unit Info'!J441&lt;&gt;"",'2 - Unit Info'!J441,"")</f>
        <v/>
      </c>
      <c r="F441" s="162" t="str">
        <f>IF('2 - Unit Info'!L441 &lt;&gt;"", '2 - Unit Info'!L441, "")</f>
        <v/>
      </c>
      <c r="G441" s="163" t="str">
        <f>IF('2 - Unit Info'!S441 &lt;&gt;"", '2 - Unit Info'!S441, "")</f>
        <v/>
      </c>
      <c r="H441" s="164" t="str">
        <f>IF(LEN(F441)=0,"",IF(F441&lt;DATE(2024,3,1),IF(G441="Paid by tenant to landlord/third party (RUBS)", '5 - Utilities Total'!$D$20*'6 - Per Unit Calculation'!D441,"N/A based on utility billing method"),"N/A move-in date after 3/1/2024"))</f>
        <v/>
      </c>
      <c r="I441" s="164" t="str">
        <f>IF(LEN(F441)=0,"",IF(F441&lt;DATE(2024,3,1),IF(G441="Paid by tenant to landlord/third party (RUBS)", INDEX('Calculation Chart - SCC'!$B$3:$B$23, MATCH(E441,'Calculation Chart - SCC'!$A$3:$A$23, 0)),"N/A based on utility billing method"),"N/A move-in date after 3/1/2024"))</f>
        <v/>
      </c>
      <c r="J441" s="165" t="str">
        <f>IF('2 - Unit Info'!T441 &lt;&gt;"", '2 - Unit Info'!T441, "")</f>
        <v/>
      </c>
      <c r="K441" s="164" t="str">
        <f>IF(LEN(F441)=0,"",IF(F441&lt;DATE(2024,3,1),IF(J441="Paid by tenant to landlord/third party (RUBS)", '5 - Utilities Total'!$D$25*'6 - Per Unit Calculation'!D441,"N/A based on utility billing method"),"N/A move-in date after 3/1/2024"))</f>
        <v/>
      </c>
      <c r="L441" s="164" t="str">
        <f>IF(LEN(F441)=0,"",IF(F441&lt;DATE(2024,3,1),IF(J441="Paid by tenant to landlord/third party (RUBS)",INDEX('Calculation Chart - SCC'!$E$3:$E$23, MATCH(E441,'Calculation Chart - SCC'!$D$3:$D$23, 0)),"N/A based on utility billing method"),"N/A move-in date after 3/1/2024"))</f>
        <v/>
      </c>
      <c r="M441" s="165" t="str">
        <f>IF('2 - Unit Info'!U441 &lt;&gt;"", '2 - Unit Info'!U441, "")</f>
        <v/>
      </c>
      <c r="N441" s="164" t="str">
        <f>IF(LEN(F441)=0,"",IF(F441&lt;DATE(2024,3,1),IF(M441="Paid by tenant to landlord/third party (RUBS)", '5 - Utilities Total'!$D$30*'6 - Per Unit Calculation'!D441,"N/A based on utility billing method"),"N/A move-in date after 3/1/2024"))</f>
        <v/>
      </c>
      <c r="O441" s="182" t="str">
        <f>IF(LEN(F441)=0,"",IF(F441&lt;DATE(2024,3,1),IF(M441="Paid by tenant to landlord/third party (RUBS)",INDEX('Calculation Chart - SCC'!$H$3:$H$23, MATCH(E441,'Calculation Chart - SCC'!$G$3:$G$23, 0)),"N/A based on utility billing method"),"N/A move-in date after 3/1/2024"))</f>
        <v/>
      </c>
      <c r="Q441" s="184" t="str">
        <f t="shared" si="12"/>
        <v/>
      </c>
      <c r="R441" s="97" t="str">
        <f t="shared" si="13"/>
        <v/>
      </c>
    </row>
    <row r="442" spans="1:18" ht="15.75" x14ac:dyDescent="0.25">
      <c r="A442" s="159" t="str">
        <f>IF('2 - Unit Info'!A442&lt;&gt;"",'2 - Unit Info'!A442,"")</f>
        <v/>
      </c>
      <c r="B442" s="160" t="str">
        <f>IF('2 - Unit Info'!E442&lt;&gt;"",'2 - Unit Info'!E442,"")</f>
        <v/>
      </c>
      <c r="C442" s="160" t="str">
        <f>IF('2 - Unit Info'!K442&lt;&gt;"",'2 - Unit Info'!K442,"")</f>
        <v/>
      </c>
      <c r="D442" s="160" t="str">
        <f>IF('2 - Unit Info'!H442&lt;&gt;"",'2 - Unit Info'!H442,"")</f>
        <v/>
      </c>
      <c r="E442" s="161" t="str">
        <f>IF('2 - Unit Info'!J442&lt;&gt;"",'2 - Unit Info'!J442,"")</f>
        <v/>
      </c>
      <c r="F442" s="162" t="str">
        <f>IF('2 - Unit Info'!L442 &lt;&gt;"", '2 - Unit Info'!L442, "")</f>
        <v/>
      </c>
      <c r="G442" s="163" t="str">
        <f>IF('2 - Unit Info'!S442 &lt;&gt;"", '2 - Unit Info'!S442, "")</f>
        <v/>
      </c>
      <c r="H442" s="164" t="str">
        <f>IF(LEN(F442)=0,"",IF(F442&lt;DATE(2024,3,1),IF(G442="Paid by tenant to landlord/third party (RUBS)", '5 - Utilities Total'!$D$20*'6 - Per Unit Calculation'!D442,"N/A based on utility billing method"),"N/A move-in date after 3/1/2024"))</f>
        <v/>
      </c>
      <c r="I442" s="164" t="str">
        <f>IF(LEN(F442)=0,"",IF(F442&lt;DATE(2024,3,1),IF(G442="Paid by tenant to landlord/third party (RUBS)", INDEX('Calculation Chart - SCC'!$B$3:$B$23, MATCH(E442,'Calculation Chart - SCC'!$A$3:$A$23, 0)),"N/A based on utility billing method"),"N/A move-in date after 3/1/2024"))</f>
        <v/>
      </c>
      <c r="J442" s="165" t="str">
        <f>IF('2 - Unit Info'!T442 &lt;&gt;"", '2 - Unit Info'!T442, "")</f>
        <v/>
      </c>
      <c r="K442" s="164" t="str">
        <f>IF(LEN(F442)=0,"",IF(F442&lt;DATE(2024,3,1),IF(J442="Paid by tenant to landlord/third party (RUBS)", '5 - Utilities Total'!$D$25*'6 - Per Unit Calculation'!D442,"N/A based on utility billing method"),"N/A move-in date after 3/1/2024"))</f>
        <v/>
      </c>
      <c r="L442" s="164" t="str">
        <f>IF(LEN(F442)=0,"",IF(F442&lt;DATE(2024,3,1),IF(J442="Paid by tenant to landlord/third party (RUBS)",INDEX('Calculation Chart - SCC'!$E$3:$E$23, MATCH(E442,'Calculation Chart - SCC'!$D$3:$D$23, 0)),"N/A based on utility billing method"),"N/A move-in date after 3/1/2024"))</f>
        <v/>
      </c>
      <c r="M442" s="165" t="str">
        <f>IF('2 - Unit Info'!U442 &lt;&gt;"", '2 - Unit Info'!U442, "")</f>
        <v/>
      </c>
      <c r="N442" s="164" t="str">
        <f>IF(LEN(F442)=0,"",IF(F442&lt;DATE(2024,3,1),IF(M442="Paid by tenant to landlord/third party (RUBS)", '5 - Utilities Total'!$D$30*'6 - Per Unit Calculation'!D442,"N/A based on utility billing method"),"N/A move-in date after 3/1/2024"))</f>
        <v/>
      </c>
      <c r="O442" s="182" t="str">
        <f>IF(LEN(F442)=0,"",IF(F442&lt;DATE(2024,3,1),IF(M442="Paid by tenant to landlord/third party (RUBS)",INDEX('Calculation Chart - SCC'!$H$3:$H$23, MATCH(E442,'Calculation Chart - SCC'!$G$3:$G$23, 0)),"N/A based on utility billing method"),"N/A move-in date after 3/1/2024"))</f>
        <v/>
      </c>
      <c r="Q442" s="184" t="str">
        <f t="shared" si="12"/>
        <v/>
      </c>
      <c r="R442" s="97" t="str">
        <f t="shared" si="13"/>
        <v/>
      </c>
    </row>
    <row r="443" spans="1:18" ht="15.75" x14ac:dyDescent="0.25">
      <c r="A443" s="159" t="str">
        <f>IF('2 - Unit Info'!A443&lt;&gt;"",'2 - Unit Info'!A443,"")</f>
        <v/>
      </c>
      <c r="B443" s="160" t="str">
        <f>IF('2 - Unit Info'!E443&lt;&gt;"",'2 - Unit Info'!E443,"")</f>
        <v/>
      </c>
      <c r="C443" s="160" t="str">
        <f>IF('2 - Unit Info'!K443&lt;&gt;"",'2 - Unit Info'!K443,"")</f>
        <v/>
      </c>
      <c r="D443" s="160" t="str">
        <f>IF('2 - Unit Info'!H443&lt;&gt;"",'2 - Unit Info'!H443,"")</f>
        <v/>
      </c>
      <c r="E443" s="161" t="str">
        <f>IF('2 - Unit Info'!J443&lt;&gt;"",'2 - Unit Info'!J443,"")</f>
        <v/>
      </c>
      <c r="F443" s="162" t="str">
        <f>IF('2 - Unit Info'!L443 &lt;&gt;"", '2 - Unit Info'!L443, "")</f>
        <v/>
      </c>
      <c r="G443" s="163" t="str">
        <f>IF('2 - Unit Info'!S443 &lt;&gt;"", '2 - Unit Info'!S443, "")</f>
        <v/>
      </c>
      <c r="H443" s="164" t="str">
        <f>IF(LEN(F443)=0,"",IF(F443&lt;DATE(2024,3,1),IF(G443="Paid by tenant to landlord/third party (RUBS)", '5 - Utilities Total'!$D$20*'6 - Per Unit Calculation'!D443,"N/A based on utility billing method"),"N/A move-in date after 3/1/2024"))</f>
        <v/>
      </c>
      <c r="I443" s="164" t="str">
        <f>IF(LEN(F443)=0,"",IF(F443&lt;DATE(2024,3,1),IF(G443="Paid by tenant to landlord/third party (RUBS)", INDEX('Calculation Chart - SCC'!$B$3:$B$23, MATCH(E443,'Calculation Chart - SCC'!$A$3:$A$23, 0)),"N/A based on utility billing method"),"N/A move-in date after 3/1/2024"))</f>
        <v/>
      </c>
      <c r="J443" s="165" t="str">
        <f>IF('2 - Unit Info'!T443 &lt;&gt;"", '2 - Unit Info'!T443, "")</f>
        <v/>
      </c>
      <c r="K443" s="164" t="str">
        <f>IF(LEN(F443)=0,"",IF(F443&lt;DATE(2024,3,1),IF(J443="Paid by tenant to landlord/third party (RUBS)", '5 - Utilities Total'!$D$25*'6 - Per Unit Calculation'!D443,"N/A based on utility billing method"),"N/A move-in date after 3/1/2024"))</f>
        <v/>
      </c>
      <c r="L443" s="164" t="str">
        <f>IF(LEN(F443)=0,"",IF(F443&lt;DATE(2024,3,1),IF(J443="Paid by tenant to landlord/third party (RUBS)",INDEX('Calculation Chart - SCC'!$E$3:$E$23, MATCH(E443,'Calculation Chart - SCC'!$D$3:$D$23, 0)),"N/A based on utility billing method"),"N/A move-in date after 3/1/2024"))</f>
        <v/>
      </c>
      <c r="M443" s="165" t="str">
        <f>IF('2 - Unit Info'!U443 &lt;&gt;"", '2 - Unit Info'!U443, "")</f>
        <v/>
      </c>
      <c r="N443" s="164" t="str">
        <f>IF(LEN(F443)=0,"",IF(F443&lt;DATE(2024,3,1),IF(M443="Paid by tenant to landlord/third party (RUBS)", '5 - Utilities Total'!$D$30*'6 - Per Unit Calculation'!D443,"N/A based on utility billing method"),"N/A move-in date after 3/1/2024"))</f>
        <v/>
      </c>
      <c r="O443" s="182" t="str">
        <f>IF(LEN(F443)=0,"",IF(F443&lt;DATE(2024,3,1),IF(M443="Paid by tenant to landlord/third party (RUBS)",INDEX('Calculation Chart - SCC'!$H$3:$H$23, MATCH(E443,'Calculation Chart - SCC'!$G$3:$G$23, 0)),"N/A based on utility billing method"),"N/A move-in date after 3/1/2024"))</f>
        <v/>
      </c>
      <c r="Q443" s="184" t="str">
        <f t="shared" si="12"/>
        <v/>
      </c>
      <c r="R443" s="97" t="str">
        <f t="shared" si="13"/>
        <v/>
      </c>
    </row>
    <row r="444" spans="1:18" ht="15.75" x14ac:dyDescent="0.25">
      <c r="A444" s="159" t="str">
        <f>IF('2 - Unit Info'!A444&lt;&gt;"",'2 - Unit Info'!A444,"")</f>
        <v/>
      </c>
      <c r="B444" s="160" t="str">
        <f>IF('2 - Unit Info'!E444&lt;&gt;"",'2 - Unit Info'!E444,"")</f>
        <v/>
      </c>
      <c r="C444" s="160" t="str">
        <f>IF('2 - Unit Info'!K444&lt;&gt;"",'2 - Unit Info'!K444,"")</f>
        <v/>
      </c>
      <c r="D444" s="160" t="str">
        <f>IF('2 - Unit Info'!H444&lt;&gt;"",'2 - Unit Info'!H444,"")</f>
        <v/>
      </c>
      <c r="E444" s="161" t="str">
        <f>IF('2 - Unit Info'!J444&lt;&gt;"",'2 - Unit Info'!J444,"")</f>
        <v/>
      </c>
      <c r="F444" s="162" t="str">
        <f>IF('2 - Unit Info'!L444 &lt;&gt;"", '2 - Unit Info'!L444, "")</f>
        <v/>
      </c>
      <c r="G444" s="163" t="str">
        <f>IF('2 - Unit Info'!S444 &lt;&gt;"", '2 - Unit Info'!S444, "")</f>
        <v/>
      </c>
      <c r="H444" s="164" t="str">
        <f>IF(LEN(F444)=0,"",IF(F444&lt;DATE(2024,3,1),IF(G444="Paid by tenant to landlord/third party (RUBS)", '5 - Utilities Total'!$D$20*'6 - Per Unit Calculation'!D444,"N/A based on utility billing method"),"N/A move-in date after 3/1/2024"))</f>
        <v/>
      </c>
      <c r="I444" s="164" t="str">
        <f>IF(LEN(F444)=0,"",IF(F444&lt;DATE(2024,3,1),IF(G444="Paid by tenant to landlord/third party (RUBS)", INDEX('Calculation Chart - SCC'!$B$3:$B$23, MATCH(E444,'Calculation Chart - SCC'!$A$3:$A$23, 0)),"N/A based on utility billing method"),"N/A move-in date after 3/1/2024"))</f>
        <v/>
      </c>
      <c r="J444" s="165" t="str">
        <f>IF('2 - Unit Info'!T444 &lt;&gt;"", '2 - Unit Info'!T444, "")</f>
        <v/>
      </c>
      <c r="K444" s="164" t="str">
        <f>IF(LEN(F444)=0,"",IF(F444&lt;DATE(2024,3,1),IF(J444="Paid by tenant to landlord/third party (RUBS)", '5 - Utilities Total'!$D$25*'6 - Per Unit Calculation'!D444,"N/A based on utility billing method"),"N/A move-in date after 3/1/2024"))</f>
        <v/>
      </c>
      <c r="L444" s="164" t="str">
        <f>IF(LEN(F444)=0,"",IF(F444&lt;DATE(2024,3,1),IF(J444="Paid by tenant to landlord/third party (RUBS)",INDEX('Calculation Chart - SCC'!$E$3:$E$23, MATCH(E444,'Calculation Chart - SCC'!$D$3:$D$23, 0)),"N/A based on utility billing method"),"N/A move-in date after 3/1/2024"))</f>
        <v/>
      </c>
      <c r="M444" s="165" t="str">
        <f>IF('2 - Unit Info'!U444 &lt;&gt;"", '2 - Unit Info'!U444, "")</f>
        <v/>
      </c>
      <c r="N444" s="164" t="str">
        <f>IF(LEN(F444)=0,"",IF(F444&lt;DATE(2024,3,1),IF(M444="Paid by tenant to landlord/third party (RUBS)", '5 - Utilities Total'!$D$30*'6 - Per Unit Calculation'!D444,"N/A based on utility billing method"),"N/A move-in date after 3/1/2024"))</f>
        <v/>
      </c>
      <c r="O444" s="182" t="str">
        <f>IF(LEN(F444)=0,"",IF(F444&lt;DATE(2024,3,1),IF(M444="Paid by tenant to landlord/third party (RUBS)",INDEX('Calculation Chart - SCC'!$H$3:$H$23, MATCH(E444,'Calculation Chart - SCC'!$G$3:$G$23, 0)),"N/A based on utility billing method"),"N/A move-in date after 3/1/2024"))</f>
        <v/>
      </c>
      <c r="Q444" s="184" t="str">
        <f t="shared" si="12"/>
        <v/>
      </c>
      <c r="R444" s="97" t="str">
        <f t="shared" si="13"/>
        <v/>
      </c>
    </row>
    <row r="445" spans="1:18" ht="15.75" x14ac:dyDescent="0.25">
      <c r="A445" s="159" t="str">
        <f>IF('2 - Unit Info'!A445&lt;&gt;"",'2 - Unit Info'!A445,"")</f>
        <v/>
      </c>
      <c r="B445" s="160" t="str">
        <f>IF('2 - Unit Info'!E445&lt;&gt;"",'2 - Unit Info'!E445,"")</f>
        <v/>
      </c>
      <c r="C445" s="160" t="str">
        <f>IF('2 - Unit Info'!K445&lt;&gt;"",'2 - Unit Info'!K445,"")</f>
        <v/>
      </c>
      <c r="D445" s="160" t="str">
        <f>IF('2 - Unit Info'!H445&lt;&gt;"",'2 - Unit Info'!H445,"")</f>
        <v/>
      </c>
      <c r="E445" s="161" t="str">
        <f>IF('2 - Unit Info'!J445&lt;&gt;"",'2 - Unit Info'!J445,"")</f>
        <v/>
      </c>
      <c r="F445" s="162" t="str">
        <f>IF('2 - Unit Info'!L445 &lt;&gt;"", '2 - Unit Info'!L445, "")</f>
        <v/>
      </c>
      <c r="G445" s="163" t="str">
        <f>IF('2 - Unit Info'!S445 &lt;&gt;"", '2 - Unit Info'!S445, "")</f>
        <v/>
      </c>
      <c r="H445" s="164" t="str">
        <f>IF(LEN(F445)=0,"",IF(F445&lt;DATE(2024,3,1),IF(G445="Paid by tenant to landlord/third party (RUBS)", '5 - Utilities Total'!$D$20*'6 - Per Unit Calculation'!D445,"N/A based on utility billing method"),"N/A move-in date after 3/1/2024"))</f>
        <v/>
      </c>
      <c r="I445" s="164" t="str">
        <f>IF(LEN(F445)=0,"",IF(F445&lt;DATE(2024,3,1),IF(G445="Paid by tenant to landlord/third party (RUBS)", INDEX('Calculation Chart - SCC'!$B$3:$B$23, MATCH(E445,'Calculation Chart - SCC'!$A$3:$A$23, 0)),"N/A based on utility billing method"),"N/A move-in date after 3/1/2024"))</f>
        <v/>
      </c>
      <c r="J445" s="165" t="str">
        <f>IF('2 - Unit Info'!T445 &lt;&gt;"", '2 - Unit Info'!T445, "")</f>
        <v/>
      </c>
      <c r="K445" s="164" t="str">
        <f>IF(LEN(F445)=0,"",IF(F445&lt;DATE(2024,3,1),IF(J445="Paid by tenant to landlord/third party (RUBS)", '5 - Utilities Total'!$D$25*'6 - Per Unit Calculation'!D445,"N/A based on utility billing method"),"N/A move-in date after 3/1/2024"))</f>
        <v/>
      </c>
      <c r="L445" s="164" t="str">
        <f>IF(LEN(F445)=0,"",IF(F445&lt;DATE(2024,3,1),IF(J445="Paid by tenant to landlord/third party (RUBS)",INDEX('Calculation Chart - SCC'!$E$3:$E$23, MATCH(E445,'Calculation Chart - SCC'!$D$3:$D$23, 0)),"N/A based on utility billing method"),"N/A move-in date after 3/1/2024"))</f>
        <v/>
      </c>
      <c r="M445" s="165" t="str">
        <f>IF('2 - Unit Info'!U445 &lt;&gt;"", '2 - Unit Info'!U445, "")</f>
        <v/>
      </c>
      <c r="N445" s="164" t="str">
        <f>IF(LEN(F445)=0,"",IF(F445&lt;DATE(2024,3,1),IF(M445="Paid by tenant to landlord/third party (RUBS)", '5 - Utilities Total'!$D$30*'6 - Per Unit Calculation'!D445,"N/A based on utility billing method"),"N/A move-in date after 3/1/2024"))</f>
        <v/>
      </c>
      <c r="O445" s="182" t="str">
        <f>IF(LEN(F445)=0,"",IF(F445&lt;DATE(2024,3,1),IF(M445="Paid by tenant to landlord/third party (RUBS)",INDEX('Calculation Chart - SCC'!$H$3:$H$23, MATCH(E445,'Calculation Chart - SCC'!$G$3:$G$23, 0)),"N/A based on utility billing method"),"N/A move-in date after 3/1/2024"))</f>
        <v/>
      </c>
      <c r="Q445" s="184" t="str">
        <f t="shared" si="12"/>
        <v/>
      </c>
      <c r="R445" s="97" t="str">
        <f t="shared" si="13"/>
        <v/>
      </c>
    </row>
    <row r="446" spans="1:18" ht="15.75" x14ac:dyDescent="0.25">
      <c r="A446" s="159" t="str">
        <f>IF('2 - Unit Info'!A446&lt;&gt;"",'2 - Unit Info'!A446,"")</f>
        <v/>
      </c>
      <c r="B446" s="160" t="str">
        <f>IF('2 - Unit Info'!E446&lt;&gt;"",'2 - Unit Info'!E446,"")</f>
        <v/>
      </c>
      <c r="C446" s="160" t="str">
        <f>IF('2 - Unit Info'!K446&lt;&gt;"",'2 - Unit Info'!K446,"")</f>
        <v/>
      </c>
      <c r="D446" s="160" t="str">
        <f>IF('2 - Unit Info'!H446&lt;&gt;"",'2 - Unit Info'!H446,"")</f>
        <v/>
      </c>
      <c r="E446" s="161" t="str">
        <f>IF('2 - Unit Info'!J446&lt;&gt;"",'2 - Unit Info'!J446,"")</f>
        <v/>
      </c>
      <c r="F446" s="162" t="str">
        <f>IF('2 - Unit Info'!L446 &lt;&gt;"", '2 - Unit Info'!L446, "")</f>
        <v/>
      </c>
      <c r="G446" s="163" t="str">
        <f>IF('2 - Unit Info'!S446 &lt;&gt;"", '2 - Unit Info'!S446, "")</f>
        <v/>
      </c>
      <c r="H446" s="164" t="str">
        <f>IF(LEN(F446)=0,"",IF(F446&lt;DATE(2024,3,1),IF(G446="Paid by tenant to landlord/third party (RUBS)", '5 - Utilities Total'!$D$20*'6 - Per Unit Calculation'!D446,"N/A based on utility billing method"),"N/A move-in date after 3/1/2024"))</f>
        <v/>
      </c>
      <c r="I446" s="164" t="str">
        <f>IF(LEN(F446)=0,"",IF(F446&lt;DATE(2024,3,1),IF(G446="Paid by tenant to landlord/third party (RUBS)", INDEX('Calculation Chart - SCC'!$B$3:$B$23, MATCH(E446,'Calculation Chart - SCC'!$A$3:$A$23, 0)),"N/A based on utility billing method"),"N/A move-in date after 3/1/2024"))</f>
        <v/>
      </c>
      <c r="J446" s="165" t="str">
        <f>IF('2 - Unit Info'!T446 &lt;&gt;"", '2 - Unit Info'!T446, "")</f>
        <v/>
      </c>
      <c r="K446" s="164" t="str">
        <f>IF(LEN(F446)=0,"",IF(F446&lt;DATE(2024,3,1),IF(J446="Paid by tenant to landlord/third party (RUBS)", '5 - Utilities Total'!$D$25*'6 - Per Unit Calculation'!D446,"N/A based on utility billing method"),"N/A move-in date after 3/1/2024"))</f>
        <v/>
      </c>
      <c r="L446" s="164" t="str">
        <f>IF(LEN(F446)=0,"",IF(F446&lt;DATE(2024,3,1),IF(J446="Paid by tenant to landlord/third party (RUBS)",INDEX('Calculation Chart - SCC'!$E$3:$E$23, MATCH(E446,'Calculation Chart - SCC'!$D$3:$D$23, 0)),"N/A based on utility billing method"),"N/A move-in date after 3/1/2024"))</f>
        <v/>
      </c>
      <c r="M446" s="165" t="str">
        <f>IF('2 - Unit Info'!U446 &lt;&gt;"", '2 - Unit Info'!U446, "")</f>
        <v/>
      </c>
      <c r="N446" s="164" t="str">
        <f>IF(LEN(F446)=0,"",IF(F446&lt;DATE(2024,3,1),IF(M446="Paid by tenant to landlord/third party (RUBS)", '5 - Utilities Total'!$D$30*'6 - Per Unit Calculation'!D446,"N/A based on utility billing method"),"N/A move-in date after 3/1/2024"))</f>
        <v/>
      </c>
      <c r="O446" s="182" t="str">
        <f>IF(LEN(F446)=0,"",IF(F446&lt;DATE(2024,3,1),IF(M446="Paid by tenant to landlord/third party (RUBS)",INDEX('Calculation Chart - SCC'!$H$3:$H$23, MATCH(E446,'Calculation Chart - SCC'!$G$3:$G$23, 0)),"N/A based on utility billing method"),"N/A move-in date after 3/1/2024"))</f>
        <v/>
      </c>
      <c r="Q446" s="184" t="str">
        <f t="shared" si="12"/>
        <v/>
      </c>
      <c r="R446" s="97" t="str">
        <f t="shared" si="13"/>
        <v/>
      </c>
    </row>
    <row r="447" spans="1:18" ht="15.75" x14ac:dyDescent="0.25">
      <c r="A447" s="159" t="str">
        <f>IF('2 - Unit Info'!A447&lt;&gt;"",'2 - Unit Info'!A447,"")</f>
        <v/>
      </c>
      <c r="B447" s="160" t="str">
        <f>IF('2 - Unit Info'!E447&lt;&gt;"",'2 - Unit Info'!E447,"")</f>
        <v/>
      </c>
      <c r="C447" s="160" t="str">
        <f>IF('2 - Unit Info'!K447&lt;&gt;"",'2 - Unit Info'!K447,"")</f>
        <v/>
      </c>
      <c r="D447" s="160" t="str">
        <f>IF('2 - Unit Info'!H447&lt;&gt;"",'2 - Unit Info'!H447,"")</f>
        <v/>
      </c>
      <c r="E447" s="161" t="str">
        <f>IF('2 - Unit Info'!J447&lt;&gt;"",'2 - Unit Info'!J447,"")</f>
        <v/>
      </c>
      <c r="F447" s="162" t="str">
        <f>IF('2 - Unit Info'!L447 &lt;&gt;"", '2 - Unit Info'!L447, "")</f>
        <v/>
      </c>
      <c r="G447" s="163" t="str">
        <f>IF('2 - Unit Info'!S447 &lt;&gt;"", '2 - Unit Info'!S447, "")</f>
        <v/>
      </c>
      <c r="H447" s="164" t="str">
        <f>IF(LEN(F447)=0,"",IF(F447&lt;DATE(2024,3,1),IF(G447="Paid by tenant to landlord/third party (RUBS)", '5 - Utilities Total'!$D$20*'6 - Per Unit Calculation'!D447,"N/A based on utility billing method"),"N/A move-in date after 3/1/2024"))</f>
        <v/>
      </c>
      <c r="I447" s="164" t="str">
        <f>IF(LEN(F447)=0,"",IF(F447&lt;DATE(2024,3,1),IF(G447="Paid by tenant to landlord/third party (RUBS)", INDEX('Calculation Chart - SCC'!$B$3:$B$23, MATCH(E447,'Calculation Chart - SCC'!$A$3:$A$23, 0)),"N/A based on utility billing method"),"N/A move-in date after 3/1/2024"))</f>
        <v/>
      </c>
      <c r="J447" s="165" t="str">
        <f>IF('2 - Unit Info'!T447 &lt;&gt;"", '2 - Unit Info'!T447, "")</f>
        <v/>
      </c>
      <c r="K447" s="164" t="str">
        <f>IF(LEN(F447)=0,"",IF(F447&lt;DATE(2024,3,1),IF(J447="Paid by tenant to landlord/third party (RUBS)", '5 - Utilities Total'!$D$25*'6 - Per Unit Calculation'!D447,"N/A based on utility billing method"),"N/A move-in date after 3/1/2024"))</f>
        <v/>
      </c>
      <c r="L447" s="164" t="str">
        <f>IF(LEN(F447)=0,"",IF(F447&lt;DATE(2024,3,1),IF(J447="Paid by tenant to landlord/third party (RUBS)",INDEX('Calculation Chart - SCC'!$E$3:$E$23, MATCH(E447,'Calculation Chart - SCC'!$D$3:$D$23, 0)),"N/A based on utility billing method"),"N/A move-in date after 3/1/2024"))</f>
        <v/>
      </c>
      <c r="M447" s="165" t="str">
        <f>IF('2 - Unit Info'!U447 &lt;&gt;"", '2 - Unit Info'!U447, "")</f>
        <v/>
      </c>
      <c r="N447" s="164" t="str">
        <f>IF(LEN(F447)=0,"",IF(F447&lt;DATE(2024,3,1),IF(M447="Paid by tenant to landlord/third party (RUBS)", '5 - Utilities Total'!$D$30*'6 - Per Unit Calculation'!D447,"N/A based on utility billing method"),"N/A move-in date after 3/1/2024"))</f>
        <v/>
      </c>
      <c r="O447" s="182" t="str">
        <f>IF(LEN(F447)=0,"",IF(F447&lt;DATE(2024,3,1),IF(M447="Paid by tenant to landlord/third party (RUBS)",INDEX('Calculation Chart - SCC'!$H$3:$H$23, MATCH(E447,'Calculation Chart - SCC'!$G$3:$G$23, 0)),"N/A based on utility billing method"),"N/A move-in date after 3/1/2024"))</f>
        <v/>
      </c>
      <c r="Q447" s="184" t="str">
        <f t="shared" si="12"/>
        <v/>
      </c>
      <c r="R447" s="97" t="str">
        <f t="shared" si="13"/>
        <v/>
      </c>
    </row>
    <row r="448" spans="1:18" ht="15.75" x14ac:dyDescent="0.25">
      <c r="A448" s="159" t="str">
        <f>IF('2 - Unit Info'!A448&lt;&gt;"",'2 - Unit Info'!A448,"")</f>
        <v/>
      </c>
      <c r="B448" s="160" t="str">
        <f>IF('2 - Unit Info'!E448&lt;&gt;"",'2 - Unit Info'!E448,"")</f>
        <v/>
      </c>
      <c r="C448" s="160" t="str">
        <f>IF('2 - Unit Info'!K448&lt;&gt;"",'2 - Unit Info'!K448,"")</f>
        <v/>
      </c>
      <c r="D448" s="160" t="str">
        <f>IF('2 - Unit Info'!H448&lt;&gt;"",'2 - Unit Info'!H448,"")</f>
        <v/>
      </c>
      <c r="E448" s="161" t="str">
        <f>IF('2 - Unit Info'!J448&lt;&gt;"",'2 - Unit Info'!J448,"")</f>
        <v/>
      </c>
      <c r="F448" s="162" t="str">
        <f>IF('2 - Unit Info'!L448 &lt;&gt;"", '2 - Unit Info'!L448, "")</f>
        <v/>
      </c>
      <c r="G448" s="163" t="str">
        <f>IF('2 - Unit Info'!S448 &lt;&gt;"", '2 - Unit Info'!S448, "")</f>
        <v/>
      </c>
      <c r="H448" s="164" t="str">
        <f>IF(LEN(F448)=0,"",IF(F448&lt;DATE(2024,3,1),IF(G448="Paid by tenant to landlord/third party (RUBS)", '5 - Utilities Total'!$D$20*'6 - Per Unit Calculation'!D448,"N/A based on utility billing method"),"N/A move-in date after 3/1/2024"))</f>
        <v/>
      </c>
      <c r="I448" s="164" t="str">
        <f>IF(LEN(F448)=0,"",IF(F448&lt;DATE(2024,3,1),IF(G448="Paid by tenant to landlord/third party (RUBS)", INDEX('Calculation Chart - SCC'!$B$3:$B$23, MATCH(E448,'Calculation Chart - SCC'!$A$3:$A$23, 0)),"N/A based on utility billing method"),"N/A move-in date after 3/1/2024"))</f>
        <v/>
      </c>
      <c r="J448" s="165" t="str">
        <f>IF('2 - Unit Info'!T448 &lt;&gt;"", '2 - Unit Info'!T448, "")</f>
        <v/>
      </c>
      <c r="K448" s="164" t="str">
        <f>IF(LEN(F448)=0,"",IF(F448&lt;DATE(2024,3,1),IF(J448="Paid by tenant to landlord/third party (RUBS)", '5 - Utilities Total'!$D$25*'6 - Per Unit Calculation'!D448,"N/A based on utility billing method"),"N/A move-in date after 3/1/2024"))</f>
        <v/>
      </c>
      <c r="L448" s="164" t="str">
        <f>IF(LEN(F448)=0,"",IF(F448&lt;DATE(2024,3,1),IF(J448="Paid by tenant to landlord/third party (RUBS)",INDEX('Calculation Chart - SCC'!$E$3:$E$23, MATCH(E448,'Calculation Chart - SCC'!$D$3:$D$23, 0)),"N/A based on utility billing method"),"N/A move-in date after 3/1/2024"))</f>
        <v/>
      </c>
      <c r="M448" s="165" t="str">
        <f>IF('2 - Unit Info'!U448 &lt;&gt;"", '2 - Unit Info'!U448, "")</f>
        <v/>
      </c>
      <c r="N448" s="164" t="str">
        <f>IF(LEN(F448)=0,"",IF(F448&lt;DATE(2024,3,1),IF(M448="Paid by tenant to landlord/third party (RUBS)", '5 - Utilities Total'!$D$30*'6 - Per Unit Calculation'!D448,"N/A based on utility billing method"),"N/A move-in date after 3/1/2024"))</f>
        <v/>
      </c>
      <c r="O448" s="182" t="str">
        <f>IF(LEN(F448)=0,"",IF(F448&lt;DATE(2024,3,1),IF(M448="Paid by tenant to landlord/third party (RUBS)",INDEX('Calculation Chart - SCC'!$H$3:$H$23, MATCH(E448,'Calculation Chart - SCC'!$G$3:$G$23, 0)),"N/A based on utility billing method"),"N/A move-in date after 3/1/2024"))</f>
        <v/>
      </c>
      <c r="Q448" s="184" t="str">
        <f t="shared" si="12"/>
        <v/>
      </c>
      <c r="R448" s="97" t="str">
        <f t="shared" si="13"/>
        <v/>
      </c>
    </row>
    <row r="449" spans="1:18" ht="15.75" x14ac:dyDescent="0.25">
      <c r="A449" s="159" t="str">
        <f>IF('2 - Unit Info'!A449&lt;&gt;"",'2 - Unit Info'!A449,"")</f>
        <v/>
      </c>
      <c r="B449" s="160" t="str">
        <f>IF('2 - Unit Info'!E449&lt;&gt;"",'2 - Unit Info'!E449,"")</f>
        <v/>
      </c>
      <c r="C449" s="160" t="str">
        <f>IF('2 - Unit Info'!K449&lt;&gt;"",'2 - Unit Info'!K449,"")</f>
        <v/>
      </c>
      <c r="D449" s="160" t="str">
        <f>IF('2 - Unit Info'!H449&lt;&gt;"",'2 - Unit Info'!H449,"")</f>
        <v/>
      </c>
      <c r="E449" s="161" t="str">
        <f>IF('2 - Unit Info'!J449&lt;&gt;"",'2 - Unit Info'!J449,"")</f>
        <v/>
      </c>
      <c r="F449" s="162" t="str">
        <f>IF('2 - Unit Info'!L449 &lt;&gt;"", '2 - Unit Info'!L449, "")</f>
        <v/>
      </c>
      <c r="G449" s="163" t="str">
        <f>IF('2 - Unit Info'!S449 &lt;&gt;"", '2 - Unit Info'!S449, "")</f>
        <v/>
      </c>
      <c r="H449" s="164" t="str">
        <f>IF(LEN(F449)=0,"",IF(F449&lt;DATE(2024,3,1),IF(G449="Paid by tenant to landlord/third party (RUBS)", '5 - Utilities Total'!$D$20*'6 - Per Unit Calculation'!D449,"N/A based on utility billing method"),"N/A move-in date after 3/1/2024"))</f>
        <v/>
      </c>
      <c r="I449" s="164" t="str">
        <f>IF(LEN(F449)=0,"",IF(F449&lt;DATE(2024,3,1),IF(G449="Paid by tenant to landlord/third party (RUBS)", INDEX('Calculation Chart - SCC'!$B$3:$B$23, MATCH(E449,'Calculation Chart - SCC'!$A$3:$A$23, 0)),"N/A based on utility billing method"),"N/A move-in date after 3/1/2024"))</f>
        <v/>
      </c>
      <c r="J449" s="165" t="str">
        <f>IF('2 - Unit Info'!T449 &lt;&gt;"", '2 - Unit Info'!T449, "")</f>
        <v/>
      </c>
      <c r="K449" s="164" t="str">
        <f>IF(LEN(F449)=0,"",IF(F449&lt;DATE(2024,3,1),IF(J449="Paid by tenant to landlord/third party (RUBS)", '5 - Utilities Total'!$D$25*'6 - Per Unit Calculation'!D449,"N/A based on utility billing method"),"N/A move-in date after 3/1/2024"))</f>
        <v/>
      </c>
      <c r="L449" s="164" t="str">
        <f>IF(LEN(F449)=0,"",IF(F449&lt;DATE(2024,3,1),IF(J449="Paid by tenant to landlord/third party (RUBS)",INDEX('Calculation Chart - SCC'!$E$3:$E$23, MATCH(E449,'Calculation Chart - SCC'!$D$3:$D$23, 0)),"N/A based on utility billing method"),"N/A move-in date after 3/1/2024"))</f>
        <v/>
      </c>
      <c r="M449" s="165" t="str">
        <f>IF('2 - Unit Info'!U449 &lt;&gt;"", '2 - Unit Info'!U449, "")</f>
        <v/>
      </c>
      <c r="N449" s="164" t="str">
        <f>IF(LEN(F449)=0,"",IF(F449&lt;DATE(2024,3,1),IF(M449="Paid by tenant to landlord/third party (RUBS)", '5 - Utilities Total'!$D$30*'6 - Per Unit Calculation'!D449,"N/A based on utility billing method"),"N/A move-in date after 3/1/2024"))</f>
        <v/>
      </c>
      <c r="O449" s="182" t="str">
        <f>IF(LEN(F449)=0,"",IF(F449&lt;DATE(2024,3,1),IF(M449="Paid by tenant to landlord/third party (RUBS)",INDEX('Calculation Chart - SCC'!$H$3:$H$23, MATCH(E449,'Calculation Chart - SCC'!$G$3:$G$23, 0)),"N/A based on utility billing method"),"N/A move-in date after 3/1/2024"))</f>
        <v/>
      </c>
      <c r="Q449" s="184" t="str">
        <f t="shared" si="12"/>
        <v/>
      </c>
      <c r="R449" s="97" t="str">
        <f t="shared" si="13"/>
        <v/>
      </c>
    </row>
    <row r="450" spans="1:18" ht="15.75" x14ac:dyDescent="0.25">
      <c r="A450" s="159" t="str">
        <f>IF('2 - Unit Info'!A450&lt;&gt;"",'2 - Unit Info'!A450,"")</f>
        <v/>
      </c>
      <c r="B450" s="160" t="str">
        <f>IF('2 - Unit Info'!E450&lt;&gt;"",'2 - Unit Info'!E450,"")</f>
        <v/>
      </c>
      <c r="C450" s="160" t="str">
        <f>IF('2 - Unit Info'!K450&lt;&gt;"",'2 - Unit Info'!K450,"")</f>
        <v/>
      </c>
      <c r="D450" s="160" t="str">
        <f>IF('2 - Unit Info'!H450&lt;&gt;"",'2 - Unit Info'!H450,"")</f>
        <v/>
      </c>
      <c r="E450" s="161" t="str">
        <f>IF('2 - Unit Info'!J450&lt;&gt;"",'2 - Unit Info'!J450,"")</f>
        <v/>
      </c>
      <c r="F450" s="162" t="str">
        <f>IF('2 - Unit Info'!L450 &lt;&gt;"", '2 - Unit Info'!L450, "")</f>
        <v/>
      </c>
      <c r="G450" s="163" t="str">
        <f>IF('2 - Unit Info'!S450 &lt;&gt;"", '2 - Unit Info'!S450, "")</f>
        <v/>
      </c>
      <c r="H450" s="164" t="str">
        <f>IF(LEN(F450)=0,"",IF(F450&lt;DATE(2024,3,1),IF(G450="Paid by tenant to landlord/third party (RUBS)", '5 - Utilities Total'!$D$20*'6 - Per Unit Calculation'!D450,"N/A based on utility billing method"),"N/A move-in date after 3/1/2024"))</f>
        <v/>
      </c>
      <c r="I450" s="164" t="str">
        <f>IF(LEN(F450)=0,"",IF(F450&lt;DATE(2024,3,1),IF(G450="Paid by tenant to landlord/third party (RUBS)", INDEX('Calculation Chart - SCC'!$B$3:$B$23, MATCH(E450,'Calculation Chart - SCC'!$A$3:$A$23, 0)),"N/A based on utility billing method"),"N/A move-in date after 3/1/2024"))</f>
        <v/>
      </c>
      <c r="J450" s="165" t="str">
        <f>IF('2 - Unit Info'!T450 &lt;&gt;"", '2 - Unit Info'!T450, "")</f>
        <v/>
      </c>
      <c r="K450" s="164" t="str">
        <f>IF(LEN(F450)=0,"",IF(F450&lt;DATE(2024,3,1),IF(J450="Paid by tenant to landlord/third party (RUBS)", '5 - Utilities Total'!$D$25*'6 - Per Unit Calculation'!D450,"N/A based on utility billing method"),"N/A move-in date after 3/1/2024"))</f>
        <v/>
      </c>
      <c r="L450" s="164" t="str">
        <f>IF(LEN(F450)=0,"",IF(F450&lt;DATE(2024,3,1),IF(J450="Paid by tenant to landlord/third party (RUBS)",INDEX('Calculation Chart - SCC'!$E$3:$E$23, MATCH(E450,'Calculation Chart - SCC'!$D$3:$D$23, 0)),"N/A based on utility billing method"),"N/A move-in date after 3/1/2024"))</f>
        <v/>
      </c>
      <c r="M450" s="165" t="str">
        <f>IF('2 - Unit Info'!U450 &lt;&gt;"", '2 - Unit Info'!U450, "")</f>
        <v/>
      </c>
      <c r="N450" s="164" t="str">
        <f>IF(LEN(F450)=0,"",IF(F450&lt;DATE(2024,3,1),IF(M450="Paid by tenant to landlord/third party (RUBS)", '5 - Utilities Total'!$D$30*'6 - Per Unit Calculation'!D450,"N/A based on utility billing method"),"N/A move-in date after 3/1/2024"))</f>
        <v/>
      </c>
      <c r="O450" s="182" t="str">
        <f>IF(LEN(F450)=0,"",IF(F450&lt;DATE(2024,3,1),IF(M450="Paid by tenant to landlord/third party (RUBS)",INDEX('Calculation Chart - SCC'!$H$3:$H$23, MATCH(E450,'Calculation Chart - SCC'!$G$3:$G$23, 0)),"N/A based on utility billing method"),"N/A move-in date after 3/1/2024"))</f>
        <v/>
      </c>
      <c r="Q450" s="184" t="str">
        <f t="shared" si="12"/>
        <v/>
      </c>
      <c r="R450" s="97" t="str">
        <f t="shared" si="13"/>
        <v/>
      </c>
    </row>
    <row r="451" spans="1:18" ht="15.75" x14ac:dyDescent="0.25">
      <c r="A451" s="159" t="str">
        <f>IF('2 - Unit Info'!A451&lt;&gt;"",'2 - Unit Info'!A451,"")</f>
        <v/>
      </c>
      <c r="B451" s="160" t="str">
        <f>IF('2 - Unit Info'!E451&lt;&gt;"",'2 - Unit Info'!E451,"")</f>
        <v/>
      </c>
      <c r="C451" s="160" t="str">
        <f>IF('2 - Unit Info'!K451&lt;&gt;"",'2 - Unit Info'!K451,"")</f>
        <v/>
      </c>
      <c r="D451" s="160" t="str">
        <f>IF('2 - Unit Info'!H451&lt;&gt;"",'2 - Unit Info'!H451,"")</f>
        <v/>
      </c>
      <c r="E451" s="161" t="str">
        <f>IF('2 - Unit Info'!J451&lt;&gt;"",'2 - Unit Info'!J451,"")</f>
        <v/>
      </c>
      <c r="F451" s="162" t="str">
        <f>IF('2 - Unit Info'!L451 &lt;&gt;"", '2 - Unit Info'!L451, "")</f>
        <v/>
      </c>
      <c r="G451" s="163" t="str">
        <f>IF('2 - Unit Info'!S451 &lt;&gt;"", '2 - Unit Info'!S451, "")</f>
        <v/>
      </c>
      <c r="H451" s="164" t="str">
        <f>IF(LEN(F451)=0,"",IF(F451&lt;DATE(2024,3,1),IF(G451="Paid by tenant to landlord/third party (RUBS)", '5 - Utilities Total'!$D$20*'6 - Per Unit Calculation'!D451,"N/A based on utility billing method"),"N/A move-in date after 3/1/2024"))</f>
        <v/>
      </c>
      <c r="I451" s="164" t="str">
        <f>IF(LEN(F451)=0,"",IF(F451&lt;DATE(2024,3,1),IF(G451="Paid by tenant to landlord/third party (RUBS)", INDEX('Calculation Chart - SCC'!$B$3:$B$23, MATCH(E451,'Calculation Chart - SCC'!$A$3:$A$23, 0)),"N/A based on utility billing method"),"N/A move-in date after 3/1/2024"))</f>
        <v/>
      </c>
      <c r="J451" s="165" t="str">
        <f>IF('2 - Unit Info'!T451 &lt;&gt;"", '2 - Unit Info'!T451, "")</f>
        <v/>
      </c>
      <c r="K451" s="164" t="str">
        <f>IF(LEN(F451)=0,"",IF(F451&lt;DATE(2024,3,1),IF(J451="Paid by tenant to landlord/third party (RUBS)", '5 - Utilities Total'!$D$25*'6 - Per Unit Calculation'!D451,"N/A based on utility billing method"),"N/A move-in date after 3/1/2024"))</f>
        <v/>
      </c>
      <c r="L451" s="164" t="str">
        <f>IF(LEN(F451)=0,"",IF(F451&lt;DATE(2024,3,1),IF(J451="Paid by tenant to landlord/third party (RUBS)",INDEX('Calculation Chart - SCC'!$E$3:$E$23, MATCH(E451,'Calculation Chart - SCC'!$D$3:$D$23, 0)),"N/A based on utility billing method"),"N/A move-in date after 3/1/2024"))</f>
        <v/>
      </c>
      <c r="M451" s="165" t="str">
        <f>IF('2 - Unit Info'!U451 &lt;&gt;"", '2 - Unit Info'!U451, "")</f>
        <v/>
      </c>
      <c r="N451" s="164" t="str">
        <f>IF(LEN(F451)=0,"",IF(F451&lt;DATE(2024,3,1),IF(M451="Paid by tenant to landlord/third party (RUBS)", '5 - Utilities Total'!$D$30*'6 - Per Unit Calculation'!D451,"N/A based on utility billing method"),"N/A move-in date after 3/1/2024"))</f>
        <v/>
      </c>
      <c r="O451" s="182" t="str">
        <f>IF(LEN(F451)=0,"",IF(F451&lt;DATE(2024,3,1),IF(M451="Paid by tenant to landlord/third party (RUBS)",INDEX('Calculation Chart - SCC'!$H$3:$H$23, MATCH(E451,'Calculation Chart - SCC'!$G$3:$G$23, 0)),"N/A based on utility billing method"),"N/A move-in date after 3/1/2024"))</f>
        <v/>
      </c>
      <c r="Q451" s="184" t="str">
        <f t="shared" si="12"/>
        <v/>
      </c>
      <c r="R451" s="97" t="str">
        <f t="shared" si="13"/>
        <v/>
      </c>
    </row>
    <row r="452" spans="1:18" ht="15.75" x14ac:dyDescent="0.25">
      <c r="A452" s="159" t="str">
        <f>IF('2 - Unit Info'!A452&lt;&gt;"",'2 - Unit Info'!A452,"")</f>
        <v/>
      </c>
      <c r="B452" s="160" t="str">
        <f>IF('2 - Unit Info'!E452&lt;&gt;"",'2 - Unit Info'!E452,"")</f>
        <v/>
      </c>
      <c r="C452" s="160" t="str">
        <f>IF('2 - Unit Info'!K452&lt;&gt;"",'2 - Unit Info'!K452,"")</f>
        <v/>
      </c>
      <c r="D452" s="160" t="str">
        <f>IF('2 - Unit Info'!H452&lt;&gt;"",'2 - Unit Info'!H452,"")</f>
        <v/>
      </c>
      <c r="E452" s="161" t="str">
        <f>IF('2 - Unit Info'!J452&lt;&gt;"",'2 - Unit Info'!J452,"")</f>
        <v/>
      </c>
      <c r="F452" s="162" t="str">
        <f>IF('2 - Unit Info'!L452 &lt;&gt;"", '2 - Unit Info'!L452, "")</f>
        <v/>
      </c>
      <c r="G452" s="163" t="str">
        <f>IF('2 - Unit Info'!S452 &lt;&gt;"", '2 - Unit Info'!S452, "")</f>
        <v/>
      </c>
      <c r="H452" s="164" t="str">
        <f>IF(LEN(F452)=0,"",IF(F452&lt;DATE(2024,3,1),IF(G452="Paid by tenant to landlord/third party (RUBS)", '5 - Utilities Total'!$D$20*'6 - Per Unit Calculation'!D452,"N/A based on utility billing method"),"N/A move-in date after 3/1/2024"))</f>
        <v/>
      </c>
      <c r="I452" s="164" t="str">
        <f>IF(LEN(F452)=0,"",IF(F452&lt;DATE(2024,3,1),IF(G452="Paid by tenant to landlord/third party (RUBS)", INDEX('Calculation Chart - SCC'!$B$3:$B$23, MATCH(E452,'Calculation Chart - SCC'!$A$3:$A$23, 0)),"N/A based on utility billing method"),"N/A move-in date after 3/1/2024"))</f>
        <v/>
      </c>
      <c r="J452" s="165" t="str">
        <f>IF('2 - Unit Info'!T452 &lt;&gt;"", '2 - Unit Info'!T452, "")</f>
        <v/>
      </c>
      <c r="K452" s="164" t="str">
        <f>IF(LEN(F452)=0,"",IF(F452&lt;DATE(2024,3,1),IF(J452="Paid by tenant to landlord/third party (RUBS)", '5 - Utilities Total'!$D$25*'6 - Per Unit Calculation'!D452,"N/A based on utility billing method"),"N/A move-in date after 3/1/2024"))</f>
        <v/>
      </c>
      <c r="L452" s="164" t="str">
        <f>IF(LEN(F452)=0,"",IF(F452&lt;DATE(2024,3,1),IF(J452="Paid by tenant to landlord/third party (RUBS)",INDEX('Calculation Chart - SCC'!$E$3:$E$23, MATCH(E452,'Calculation Chart - SCC'!$D$3:$D$23, 0)),"N/A based on utility billing method"),"N/A move-in date after 3/1/2024"))</f>
        <v/>
      </c>
      <c r="M452" s="165" t="str">
        <f>IF('2 - Unit Info'!U452 &lt;&gt;"", '2 - Unit Info'!U452, "")</f>
        <v/>
      </c>
      <c r="N452" s="164" t="str">
        <f>IF(LEN(F452)=0,"",IF(F452&lt;DATE(2024,3,1),IF(M452="Paid by tenant to landlord/third party (RUBS)", '5 - Utilities Total'!$D$30*'6 - Per Unit Calculation'!D452,"N/A based on utility billing method"),"N/A move-in date after 3/1/2024"))</f>
        <v/>
      </c>
      <c r="O452" s="182" t="str">
        <f>IF(LEN(F452)=0,"",IF(F452&lt;DATE(2024,3,1),IF(M452="Paid by tenant to landlord/third party (RUBS)",INDEX('Calculation Chart - SCC'!$H$3:$H$23, MATCH(E452,'Calculation Chart - SCC'!$G$3:$G$23, 0)),"N/A based on utility billing method"),"N/A move-in date after 3/1/2024"))</f>
        <v/>
      </c>
      <c r="Q452" s="184" t="str">
        <f t="shared" si="12"/>
        <v/>
      </c>
      <c r="R452" s="97" t="str">
        <f t="shared" si="13"/>
        <v/>
      </c>
    </row>
    <row r="453" spans="1:18" ht="15.75" x14ac:dyDescent="0.25">
      <c r="A453" s="159" t="str">
        <f>IF('2 - Unit Info'!A453&lt;&gt;"",'2 - Unit Info'!A453,"")</f>
        <v/>
      </c>
      <c r="B453" s="160" t="str">
        <f>IF('2 - Unit Info'!E453&lt;&gt;"",'2 - Unit Info'!E453,"")</f>
        <v/>
      </c>
      <c r="C453" s="160" t="str">
        <f>IF('2 - Unit Info'!K453&lt;&gt;"",'2 - Unit Info'!K453,"")</f>
        <v/>
      </c>
      <c r="D453" s="160" t="str">
        <f>IF('2 - Unit Info'!H453&lt;&gt;"",'2 - Unit Info'!H453,"")</f>
        <v/>
      </c>
      <c r="E453" s="161" t="str">
        <f>IF('2 - Unit Info'!J453&lt;&gt;"",'2 - Unit Info'!J453,"")</f>
        <v/>
      </c>
      <c r="F453" s="162" t="str">
        <f>IF('2 - Unit Info'!L453 &lt;&gt;"", '2 - Unit Info'!L453, "")</f>
        <v/>
      </c>
      <c r="G453" s="163" t="str">
        <f>IF('2 - Unit Info'!S453 &lt;&gt;"", '2 - Unit Info'!S453, "")</f>
        <v/>
      </c>
      <c r="H453" s="164" t="str">
        <f>IF(LEN(F453)=0,"",IF(F453&lt;DATE(2024,3,1),IF(G453="Paid by tenant to landlord/third party (RUBS)", '5 - Utilities Total'!$D$20*'6 - Per Unit Calculation'!D453,"N/A based on utility billing method"),"N/A move-in date after 3/1/2024"))</f>
        <v/>
      </c>
      <c r="I453" s="164" t="str">
        <f>IF(LEN(F453)=0,"",IF(F453&lt;DATE(2024,3,1),IF(G453="Paid by tenant to landlord/third party (RUBS)", INDEX('Calculation Chart - SCC'!$B$3:$B$23, MATCH(E453,'Calculation Chart - SCC'!$A$3:$A$23, 0)),"N/A based on utility billing method"),"N/A move-in date after 3/1/2024"))</f>
        <v/>
      </c>
      <c r="J453" s="165" t="str">
        <f>IF('2 - Unit Info'!T453 &lt;&gt;"", '2 - Unit Info'!T453, "")</f>
        <v/>
      </c>
      <c r="K453" s="164" t="str">
        <f>IF(LEN(F453)=0,"",IF(F453&lt;DATE(2024,3,1),IF(J453="Paid by tenant to landlord/third party (RUBS)", '5 - Utilities Total'!$D$25*'6 - Per Unit Calculation'!D453,"N/A based on utility billing method"),"N/A move-in date after 3/1/2024"))</f>
        <v/>
      </c>
      <c r="L453" s="164" t="str">
        <f>IF(LEN(F453)=0,"",IF(F453&lt;DATE(2024,3,1),IF(J453="Paid by tenant to landlord/third party (RUBS)",INDEX('Calculation Chart - SCC'!$E$3:$E$23, MATCH(E453,'Calculation Chart - SCC'!$D$3:$D$23, 0)),"N/A based on utility billing method"),"N/A move-in date after 3/1/2024"))</f>
        <v/>
      </c>
      <c r="M453" s="165" t="str">
        <f>IF('2 - Unit Info'!U453 &lt;&gt;"", '2 - Unit Info'!U453, "")</f>
        <v/>
      </c>
      <c r="N453" s="164" t="str">
        <f>IF(LEN(F453)=0,"",IF(F453&lt;DATE(2024,3,1),IF(M453="Paid by tenant to landlord/third party (RUBS)", '5 - Utilities Total'!$D$30*'6 - Per Unit Calculation'!D453,"N/A based on utility billing method"),"N/A move-in date after 3/1/2024"))</f>
        <v/>
      </c>
      <c r="O453" s="182" t="str">
        <f>IF(LEN(F453)=0,"",IF(F453&lt;DATE(2024,3,1),IF(M453="Paid by tenant to landlord/third party (RUBS)",INDEX('Calculation Chart - SCC'!$H$3:$H$23, MATCH(E453,'Calculation Chart - SCC'!$G$3:$G$23, 0)),"N/A based on utility billing method"),"N/A move-in date after 3/1/2024"))</f>
        <v/>
      </c>
      <c r="Q453" s="184" t="str">
        <f t="shared" si="12"/>
        <v/>
      </c>
      <c r="R453" s="97" t="str">
        <f t="shared" si="13"/>
        <v/>
      </c>
    </row>
    <row r="454" spans="1:18" ht="15.75" x14ac:dyDescent="0.25">
      <c r="A454" s="159" t="str">
        <f>IF('2 - Unit Info'!A454&lt;&gt;"",'2 - Unit Info'!A454,"")</f>
        <v/>
      </c>
      <c r="B454" s="160" t="str">
        <f>IF('2 - Unit Info'!E454&lt;&gt;"",'2 - Unit Info'!E454,"")</f>
        <v/>
      </c>
      <c r="C454" s="160" t="str">
        <f>IF('2 - Unit Info'!K454&lt;&gt;"",'2 - Unit Info'!K454,"")</f>
        <v/>
      </c>
      <c r="D454" s="160" t="str">
        <f>IF('2 - Unit Info'!H454&lt;&gt;"",'2 - Unit Info'!H454,"")</f>
        <v/>
      </c>
      <c r="E454" s="161" t="str">
        <f>IF('2 - Unit Info'!J454&lt;&gt;"",'2 - Unit Info'!J454,"")</f>
        <v/>
      </c>
      <c r="F454" s="162" t="str">
        <f>IF('2 - Unit Info'!L454 &lt;&gt;"", '2 - Unit Info'!L454, "")</f>
        <v/>
      </c>
      <c r="G454" s="163" t="str">
        <f>IF('2 - Unit Info'!S454 &lt;&gt;"", '2 - Unit Info'!S454, "")</f>
        <v/>
      </c>
      <c r="H454" s="164" t="str">
        <f>IF(LEN(F454)=0,"",IF(F454&lt;DATE(2024,3,1),IF(G454="Paid by tenant to landlord/third party (RUBS)", '5 - Utilities Total'!$D$20*'6 - Per Unit Calculation'!D454,"N/A based on utility billing method"),"N/A move-in date after 3/1/2024"))</f>
        <v/>
      </c>
      <c r="I454" s="164" t="str">
        <f>IF(LEN(F454)=0,"",IF(F454&lt;DATE(2024,3,1),IF(G454="Paid by tenant to landlord/third party (RUBS)", INDEX('Calculation Chart - SCC'!$B$3:$B$23, MATCH(E454,'Calculation Chart - SCC'!$A$3:$A$23, 0)),"N/A based on utility billing method"),"N/A move-in date after 3/1/2024"))</f>
        <v/>
      </c>
      <c r="J454" s="165" t="str">
        <f>IF('2 - Unit Info'!T454 &lt;&gt;"", '2 - Unit Info'!T454, "")</f>
        <v/>
      </c>
      <c r="K454" s="164" t="str">
        <f>IF(LEN(F454)=0,"",IF(F454&lt;DATE(2024,3,1),IF(J454="Paid by tenant to landlord/third party (RUBS)", '5 - Utilities Total'!$D$25*'6 - Per Unit Calculation'!D454,"N/A based on utility billing method"),"N/A move-in date after 3/1/2024"))</f>
        <v/>
      </c>
      <c r="L454" s="164" t="str">
        <f>IF(LEN(F454)=0,"",IF(F454&lt;DATE(2024,3,1),IF(J454="Paid by tenant to landlord/third party (RUBS)",INDEX('Calculation Chart - SCC'!$E$3:$E$23, MATCH(E454,'Calculation Chart - SCC'!$D$3:$D$23, 0)),"N/A based on utility billing method"),"N/A move-in date after 3/1/2024"))</f>
        <v/>
      </c>
      <c r="M454" s="165" t="str">
        <f>IF('2 - Unit Info'!U454 &lt;&gt;"", '2 - Unit Info'!U454, "")</f>
        <v/>
      </c>
      <c r="N454" s="164" t="str">
        <f>IF(LEN(F454)=0,"",IF(F454&lt;DATE(2024,3,1),IF(M454="Paid by tenant to landlord/third party (RUBS)", '5 - Utilities Total'!$D$30*'6 - Per Unit Calculation'!D454,"N/A based on utility billing method"),"N/A move-in date after 3/1/2024"))</f>
        <v/>
      </c>
      <c r="O454" s="182" t="str">
        <f>IF(LEN(F454)=0,"",IF(F454&lt;DATE(2024,3,1),IF(M454="Paid by tenant to landlord/third party (RUBS)",INDEX('Calculation Chart - SCC'!$H$3:$H$23, MATCH(E454,'Calculation Chart - SCC'!$G$3:$G$23, 0)),"N/A based on utility billing method"),"N/A move-in date after 3/1/2024"))</f>
        <v/>
      </c>
      <c r="Q454" s="184" t="str">
        <f t="shared" si="12"/>
        <v/>
      </c>
      <c r="R454" s="97" t="str">
        <f t="shared" si="13"/>
        <v/>
      </c>
    </row>
    <row r="455" spans="1:18" ht="15.75" x14ac:dyDescent="0.25">
      <c r="A455" s="159" t="str">
        <f>IF('2 - Unit Info'!A455&lt;&gt;"",'2 - Unit Info'!A455,"")</f>
        <v/>
      </c>
      <c r="B455" s="160" t="str">
        <f>IF('2 - Unit Info'!E455&lt;&gt;"",'2 - Unit Info'!E455,"")</f>
        <v/>
      </c>
      <c r="C455" s="160" t="str">
        <f>IF('2 - Unit Info'!K455&lt;&gt;"",'2 - Unit Info'!K455,"")</f>
        <v/>
      </c>
      <c r="D455" s="160" t="str">
        <f>IF('2 - Unit Info'!H455&lt;&gt;"",'2 - Unit Info'!H455,"")</f>
        <v/>
      </c>
      <c r="E455" s="161" t="str">
        <f>IF('2 - Unit Info'!J455&lt;&gt;"",'2 - Unit Info'!J455,"")</f>
        <v/>
      </c>
      <c r="F455" s="162" t="str">
        <f>IF('2 - Unit Info'!L455 &lt;&gt;"", '2 - Unit Info'!L455, "")</f>
        <v/>
      </c>
      <c r="G455" s="163" t="str">
        <f>IF('2 - Unit Info'!S455 &lt;&gt;"", '2 - Unit Info'!S455, "")</f>
        <v/>
      </c>
      <c r="H455" s="164" t="str">
        <f>IF(LEN(F455)=0,"",IF(F455&lt;DATE(2024,3,1),IF(G455="Paid by tenant to landlord/third party (RUBS)", '5 - Utilities Total'!$D$20*'6 - Per Unit Calculation'!D455,"N/A based on utility billing method"),"N/A move-in date after 3/1/2024"))</f>
        <v/>
      </c>
      <c r="I455" s="164" t="str">
        <f>IF(LEN(F455)=0,"",IF(F455&lt;DATE(2024,3,1),IF(G455="Paid by tenant to landlord/third party (RUBS)", INDEX('Calculation Chart - SCC'!$B$3:$B$23, MATCH(E455,'Calculation Chart - SCC'!$A$3:$A$23, 0)),"N/A based on utility billing method"),"N/A move-in date after 3/1/2024"))</f>
        <v/>
      </c>
      <c r="J455" s="165" t="str">
        <f>IF('2 - Unit Info'!T455 &lt;&gt;"", '2 - Unit Info'!T455, "")</f>
        <v/>
      </c>
      <c r="K455" s="164" t="str">
        <f>IF(LEN(F455)=0,"",IF(F455&lt;DATE(2024,3,1),IF(J455="Paid by tenant to landlord/third party (RUBS)", '5 - Utilities Total'!$D$25*'6 - Per Unit Calculation'!D455,"N/A based on utility billing method"),"N/A move-in date after 3/1/2024"))</f>
        <v/>
      </c>
      <c r="L455" s="164" t="str">
        <f>IF(LEN(F455)=0,"",IF(F455&lt;DATE(2024,3,1),IF(J455="Paid by tenant to landlord/third party (RUBS)",INDEX('Calculation Chart - SCC'!$E$3:$E$23, MATCH(E455,'Calculation Chart - SCC'!$D$3:$D$23, 0)),"N/A based on utility billing method"),"N/A move-in date after 3/1/2024"))</f>
        <v/>
      </c>
      <c r="M455" s="165" t="str">
        <f>IF('2 - Unit Info'!U455 &lt;&gt;"", '2 - Unit Info'!U455, "")</f>
        <v/>
      </c>
      <c r="N455" s="164" t="str">
        <f>IF(LEN(F455)=0,"",IF(F455&lt;DATE(2024,3,1),IF(M455="Paid by tenant to landlord/third party (RUBS)", '5 - Utilities Total'!$D$30*'6 - Per Unit Calculation'!D455,"N/A based on utility billing method"),"N/A move-in date after 3/1/2024"))</f>
        <v/>
      </c>
      <c r="O455" s="182" t="str">
        <f>IF(LEN(F455)=0,"",IF(F455&lt;DATE(2024,3,1),IF(M455="Paid by tenant to landlord/third party (RUBS)",INDEX('Calculation Chart - SCC'!$H$3:$H$23, MATCH(E455,'Calculation Chart - SCC'!$G$3:$G$23, 0)),"N/A based on utility billing method"),"N/A move-in date after 3/1/2024"))</f>
        <v/>
      </c>
      <c r="Q455" s="184" t="str">
        <f t="shared" si="12"/>
        <v/>
      </c>
      <c r="R455" s="97" t="str">
        <f t="shared" si="13"/>
        <v/>
      </c>
    </row>
    <row r="456" spans="1:18" ht="15.75" x14ac:dyDescent="0.25">
      <c r="A456" s="159" t="str">
        <f>IF('2 - Unit Info'!A456&lt;&gt;"",'2 - Unit Info'!A456,"")</f>
        <v/>
      </c>
      <c r="B456" s="160" t="str">
        <f>IF('2 - Unit Info'!E456&lt;&gt;"",'2 - Unit Info'!E456,"")</f>
        <v/>
      </c>
      <c r="C456" s="160" t="str">
        <f>IF('2 - Unit Info'!K456&lt;&gt;"",'2 - Unit Info'!K456,"")</f>
        <v/>
      </c>
      <c r="D456" s="160" t="str">
        <f>IF('2 - Unit Info'!H456&lt;&gt;"",'2 - Unit Info'!H456,"")</f>
        <v/>
      </c>
      <c r="E456" s="161" t="str">
        <f>IF('2 - Unit Info'!J456&lt;&gt;"",'2 - Unit Info'!J456,"")</f>
        <v/>
      </c>
      <c r="F456" s="162" t="str">
        <f>IF('2 - Unit Info'!L456 &lt;&gt;"", '2 - Unit Info'!L456, "")</f>
        <v/>
      </c>
      <c r="G456" s="163" t="str">
        <f>IF('2 - Unit Info'!S456 &lt;&gt;"", '2 - Unit Info'!S456, "")</f>
        <v/>
      </c>
      <c r="H456" s="164" t="str">
        <f>IF(LEN(F456)=0,"",IF(F456&lt;DATE(2024,3,1),IF(G456="Paid by tenant to landlord/third party (RUBS)", '5 - Utilities Total'!$D$20*'6 - Per Unit Calculation'!D456,"N/A based on utility billing method"),"N/A move-in date after 3/1/2024"))</f>
        <v/>
      </c>
      <c r="I456" s="164" t="str">
        <f>IF(LEN(F456)=0,"",IF(F456&lt;DATE(2024,3,1),IF(G456="Paid by tenant to landlord/third party (RUBS)", INDEX('Calculation Chart - SCC'!$B$3:$B$23, MATCH(E456,'Calculation Chart - SCC'!$A$3:$A$23, 0)),"N/A based on utility billing method"),"N/A move-in date after 3/1/2024"))</f>
        <v/>
      </c>
      <c r="J456" s="165" t="str">
        <f>IF('2 - Unit Info'!T456 &lt;&gt;"", '2 - Unit Info'!T456, "")</f>
        <v/>
      </c>
      <c r="K456" s="164" t="str">
        <f>IF(LEN(F456)=0,"",IF(F456&lt;DATE(2024,3,1),IF(J456="Paid by tenant to landlord/third party (RUBS)", '5 - Utilities Total'!$D$25*'6 - Per Unit Calculation'!D456,"N/A based on utility billing method"),"N/A move-in date after 3/1/2024"))</f>
        <v/>
      </c>
      <c r="L456" s="164" t="str">
        <f>IF(LEN(F456)=0,"",IF(F456&lt;DATE(2024,3,1),IF(J456="Paid by tenant to landlord/third party (RUBS)",INDEX('Calculation Chart - SCC'!$E$3:$E$23, MATCH(E456,'Calculation Chart - SCC'!$D$3:$D$23, 0)),"N/A based on utility billing method"),"N/A move-in date after 3/1/2024"))</f>
        <v/>
      </c>
      <c r="M456" s="165" t="str">
        <f>IF('2 - Unit Info'!U456 &lt;&gt;"", '2 - Unit Info'!U456, "")</f>
        <v/>
      </c>
      <c r="N456" s="164" t="str">
        <f>IF(LEN(F456)=0,"",IF(F456&lt;DATE(2024,3,1),IF(M456="Paid by tenant to landlord/third party (RUBS)", '5 - Utilities Total'!$D$30*'6 - Per Unit Calculation'!D456,"N/A based on utility billing method"),"N/A move-in date after 3/1/2024"))</f>
        <v/>
      </c>
      <c r="O456" s="182" t="str">
        <f>IF(LEN(F456)=0,"",IF(F456&lt;DATE(2024,3,1),IF(M456="Paid by tenant to landlord/third party (RUBS)",INDEX('Calculation Chart - SCC'!$H$3:$H$23, MATCH(E456,'Calculation Chart - SCC'!$G$3:$G$23, 0)),"N/A based on utility billing method"),"N/A move-in date after 3/1/2024"))</f>
        <v/>
      </c>
      <c r="Q456" s="184" t="str">
        <f t="shared" si="12"/>
        <v/>
      </c>
      <c r="R456" s="97" t="str">
        <f t="shared" si="13"/>
        <v/>
      </c>
    </row>
    <row r="457" spans="1:18" ht="15.75" x14ac:dyDescent="0.25">
      <c r="A457" s="159" t="str">
        <f>IF('2 - Unit Info'!A457&lt;&gt;"",'2 - Unit Info'!A457,"")</f>
        <v/>
      </c>
      <c r="B457" s="160" t="str">
        <f>IF('2 - Unit Info'!E457&lt;&gt;"",'2 - Unit Info'!E457,"")</f>
        <v/>
      </c>
      <c r="C457" s="160" t="str">
        <f>IF('2 - Unit Info'!K457&lt;&gt;"",'2 - Unit Info'!K457,"")</f>
        <v/>
      </c>
      <c r="D457" s="160" t="str">
        <f>IF('2 - Unit Info'!H457&lt;&gt;"",'2 - Unit Info'!H457,"")</f>
        <v/>
      </c>
      <c r="E457" s="161" t="str">
        <f>IF('2 - Unit Info'!J457&lt;&gt;"",'2 - Unit Info'!J457,"")</f>
        <v/>
      </c>
      <c r="F457" s="162" t="str">
        <f>IF('2 - Unit Info'!L457 &lt;&gt;"", '2 - Unit Info'!L457, "")</f>
        <v/>
      </c>
      <c r="G457" s="163" t="str">
        <f>IF('2 - Unit Info'!S457 &lt;&gt;"", '2 - Unit Info'!S457, "")</f>
        <v/>
      </c>
      <c r="H457" s="164" t="str">
        <f>IF(LEN(F457)=0,"",IF(F457&lt;DATE(2024,3,1),IF(G457="Paid by tenant to landlord/third party (RUBS)", '5 - Utilities Total'!$D$20*'6 - Per Unit Calculation'!D457,"N/A based on utility billing method"),"N/A move-in date after 3/1/2024"))</f>
        <v/>
      </c>
      <c r="I457" s="164" t="str">
        <f>IF(LEN(F457)=0,"",IF(F457&lt;DATE(2024,3,1),IF(G457="Paid by tenant to landlord/third party (RUBS)", INDEX('Calculation Chart - SCC'!$B$3:$B$23, MATCH(E457,'Calculation Chart - SCC'!$A$3:$A$23, 0)),"N/A based on utility billing method"),"N/A move-in date after 3/1/2024"))</f>
        <v/>
      </c>
      <c r="J457" s="165" t="str">
        <f>IF('2 - Unit Info'!T457 &lt;&gt;"", '2 - Unit Info'!T457, "")</f>
        <v/>
      </c>
      <c r="K457" s="164" t="str">
        <f>IF(LEN(F457)=0,"",IF(F457&lt;DATE(2024,3,1),IF(J457="Paid by tenant to landlord/third party (RUBS)", '5 - Utilities Total'!$D$25*'6 - Per Unit Calculation'!D457,"N/A based on utility billing method"),"N/A move-in date after 3/1/2024"))</f>
        <v/>
      </c>
      <c r="L457" s="164" t="str">
        <f>IF(LEN(F457)=0,"",IF(F457&lt;DATE(2024,3,1),IF(J457="Paid by tenant to landlord/third party (RUBS)",INDEX('Calculation Chart - SCC'!$E$3:$E$23, MATCH(E457,'Calculation Chart - SCC'!$D$3:$D$23, 0)),"N/A based on utility billing method"),"N/A move-in date after 3/1/2024"))</f>
        <v/>
      </c>
      <c r="M457" s="165" t="str">
        <f>IF('2 - Unit Info'!U457 &lt;&gt;"", '2 - Unit Info'!U457, "")</f>
        <v/>
      </c>
      <c r="N457" s="164" t="str">
        <f>IF(LEN(F457)=0,"",IF(F457&lt;DATE(2024,3,1),IF(M457="Paid by tenant to landlord/third party (RUBS)", '5 - Utilities Total'!$D$30*'6 - Per Unit Calculation'!D457,"N/A based on utility billing method"),"N/A move-in date after 3/1/2024"))</f>
        <v/>
      </c>
      <c r="O457" s="182" t="str">
        <f>IF(LEN(F457)=0,"",IF(F457&lt;DATE(2024,3,1),IF(M457="Paid by tenant to landlord/third party (RUBS)",INDEX('Calculation Chart - SCC'!$H$3:$H$23, MATCH(E457,'Calculation Chart - SCC'!$G$3:$G$23, 0)),"N/A based on utility billing method"),"N/A move-in date after 3/1/2024"))</f>
        <v/>
      </c>
      <c r="Q457" s="184" t="str">
        <f t="shared" si="12"/>
        <v/>
      </c>
      <c r="R457" s="97" t="str">
        <f t="shared" si="13"/>
        <v/>
      </c>
    </row>
    <row r="458" spans="1:18" ht="15.75" x14ac:dyDescent="0.25">
      <c r="A458" s="159" t="str">
        <f>IF('2 - Unit Info'!A458&lt;&gt;"",'2 - Unit Info'!A458,"")</f>
        <v/>
      </c>
      <c r="B458" s="160" t="str">
        <f>IF('2 - Unit Info'!E458&lt;&gt;"",'2 - Unit Info'!E458,"")</f>
        <v/>
      </c>
      <c r="C458" s="160" t="str">
        <f>IF('2 - Unit Info'!K458&lt;&gt;"",'2 - Unit Info'!K458,"")</f>
        <v/>
      </c>
      <c r="D458" s="160" t="str">
        <f>IF('2 - Unit Info'!H458&lt;&gt;"",'2 - Unit Info'!H458,"")</f>
        <v/>
      </c>
      <c r="E458" s="161" t="str">
        <f>IF('2 - Unit Info'!J458&lt;&gt;"",'2 - Unit Info'!J458,"")</f>
        <v/>
      </c>
      <c r="F458" s="162" t="str">
        <f>IF('2 - Unit Info'!L458 &lt;&gt;"", '2 - Unit Info'!L458, "")</f>
        <v/>
      </c>
      <c r="G458" s="163" t="str">
        <f>IF('2 - Unit Info'!S458 &lt;&gt;"", '2 - Unit Info'!S458, "")</f>
        <v/>
      </c>
      <c r="H458" s="164" t="str">
        <f>IF(LEN(F458)=0,"",IF(F458&lt;DATE(2024,3,1),IF(G458="Paid by tenant to landlord/third party (RUBS)", '5 - Utilities Total'!$D$20*'6 - Per Unit Calculation'!D458,"N/A based on utility billing method"),"N/A move-in date after 3/1/2024"))</f>
        <v/>
      </c>
      <c r="I458" s="164" t="str">
        <f>IF(LEN(F458)=0,"",IF(F458&lt;DATE(2024,3,1),IF(G458="Paid by tenant to landlord/third party (RUBS)", INDEX('Calculation Chart - SCC'!$B$3:$B$23, MATCH(E458,'Calculation Chart - SCC'!$A$3:$A$23, 0)),"N/A based on utility billing method"),"N/A move-in date after 3/1/2024"))</f>
        <v/>
      </c>
      <c r="J458" s="165" t="str">
        <f>IF('2 - Unit Info'!T458 &lt;&gt;"", '2 - Unit Info'!T458, "")</f>
        <v/>
      </c>
      <c r="K458" s="164" t="str">
        <f>IF(LEN(F458)=0,"",IF(F458&lt;DATE(2024,3,1),IF(J458="Paid by tenant to landlord/third party (RUBS)", '5 - Utilities Total'!$D$25*'6 - Per Unit Calculation'!D458,"N/A based on utility billing method"),"N/A move-in date after 3/1/2024"))</f>
        <v/>
      </c>
      <c r="L458" s="164" t="str">
        <f>IF(LEN(F458)=0,"",IF(F458&lt;DATE(2024,3,1),IF(J458="Paid by tenant to landlord/third party (RUBS)",INDEX('Calculation Chart - SCC'!$E$3:$E$23, MATCH(E458,'Calculation Chart - SCC'!$D$3:$D$23, 0)),"N/A based on utility billing method"),"N/A move-in date after 3/1/2024"))</f>
        <v/>
      </c>
      <c r="M458" s="165" t="str">
        <f>IF('2 - Unit Info'!U458 &lt;&gt;"", '2 - Unit Info'!U458, "")</f>
        <v/>
      </c>
      <c r="N458" s="164" t="str">
        <f>IF(LEN(F458)=0,"",IF(F458&lt;DATE(2024,3,1),IF(M458="Paid by tenant to landlord/third party (RUBS)", '5 - Utilities Total'!$D$30*'6 - Per Unit Calculation'!D458,"N/A based on utility billing method"),"N/A move-in date after 3/1/2024"))</f>
        <v/>
      </c>
      <c r="O458" s="182" t="str">
        <f>IF(LEN(F458)=0,"",IF(F458&lt;DATE(2024,3,1),IF(M458="Paid by tenant to landlord/third party (RUBS)",INDEX('Calculation Chart - SCC'!$H$3:$H$23, MATCH(E458,'Calculation Chart - SCC'!$G$3:$G$23, 0)),"N/A based on utility billing method"),"N/A move-in date after 3/1/2024"))</f>
        <v/>
      </c>
      <c r="Q458" s="184" t="str">
        <f t="shared" ref="Q458:Q507" si="14">IF(LEN(F458)=0,"",IF(F458&lt;DATE(2024,3,1),IF(SUM(H458,K458,N458)=0,"N/A based on utility billing method",SUM(H458,K458,N458)),"N/A move-in date after 3/1/2024"))</f>
        <v/>
      </c>
      <c r="R458" s="97" t="str">
        <f t="shared" ref="R458:R507" si="15">IF(LEN(F458)=0,"",IF(F458&lt;DATE(2024,3,1), IF(SUM(I458,L458,O458)=0, "N/A based on utility billing method", SUM(I458,L458,O458)), "N/A move-in date after 3/1/2024"))</f>
        <v/>
      </c>
    </row>
    <row r="459" spans="1:18" ht="15.75" x14ac:dyDescent="0.25">
      <c r="A459" s="159" t="str">
        <f>IF('2 - Unit Info'!A459&lt;&gt;"",'2 - Unit Info'!A459,"")</f>
        <v/>
      </c>
      <c r="B459" s="160" t="str">
        <f>IF('2 - Unit Info'!E459&lt;&gt;"",'2 - Unit Info'!E459,"")</f>
        <v/>
      </c>
      <c r="C459" s="160" t="str">
        <f>IF('2 - Unit Info'!K459&lt;&gt;"",'2 - Unit Info'!K459,"")</f>
        <v/>
      </c>
      <c r="D459" s="160" t="str">
        <f>IF('2 - Unit Info'!H459&lt;&gt;"",'2 - Unit Info'!H459,"")</f>
        <v/>
      </c>
      <c r="E459" s="161" t="str">
        <f>IF('2 - Unit Info'!J459&lt;&gt;"",'2 - Unit Info'!J459,"")</f>
        <v/>
      </c>
      <c r="F459" s="162" t="str">
        <f>IF('2 - Unit Info'!L459 &lt;&gt;"", '2 - Unit Info'!L459, "")</f>
        <v/>
      </c>
      <c r="G459" s="163" t="str">
        <f>IF('2 - Unit Info'!S459 &lt;&gt;"", '2 - Unit Info'!S459, "")</f>
        <v/>
      </c>
      <c r="H459" s="164" t="str">
        <f>IF(LEN(F459)=0,"",IF(F459&lt;DATE(2024,3,1),IF(G459="Paid by tenant to landlord/third party (RUBS)", '5 - Utilities Total'!$D$20*'6 - Per Unit Calculation'!D459,"N/A based on utility billing method"),"N/A move-in date after 3/1/2024"))</f>
        <v/>
      </c>
      <c r="I459" s="164" t="str">
        <f>IF(LEN(F459)=0,"",IF(F459&lt;DATE(2024,3,1),IF(G459="Paid by tenant to landlord/third party (RUBS)", INDEX('Calculation Chart - SCC'!$B$3:$B$23, MATCH(E459,'Calculation Chart - SCC'!$A$3:$A$23, 0)),"N/A based on utility billing method"),"N/A move-in date after 3/1/2024"))</f>
        <v/>
      </c>
      <c r="J459" s="165" t="str">
        <f>IF('2 - Unit Info'!T459 &lt;&gt;"", '2 - Unit Info'!T459, "")</f>
        <v/>
      </c>
      <c r="K459" s="164" t="str">
        <f>IF(LEN(F459)=0,"",IF(F459&lt;DATE(2024,3,1),IF(J459="Paid by tenant to landlord/third party (RUBS)", '5 - Utilities Total'!$D$25*'6 - Per Unit Calculation'!D459,"N/A based on utility billing method"),"N/A move-in date after 3/1/2024"))</f>
        <v/>
      </c>
      <c r="L459" s="164" t="str">
        <f>IF(LEN(F459)=0,"",IF(F459&lt;DATE(2024,3,1),IF(J459="Paid by tenant to landlord/third party (RUBS)",INDEX('Calculation Chart - SCC'!$E$3:$E$23, MATCH(E459,'Calculation Chart - SCC'!$D$3:$D$23, 0)),"N/A based on utility billing method"),"N/A move-in date after 3/1/2024"))</f>
        <v/>
      </c>
      <c r="M459" s="165" t="str">
        <f>IF('2 - Unit Info'!U459 &lt;&gt;"", '2 - Unit Info'!U459, "")</f>
        <v/>
      </c>
      <c r="N459" s="164" t="str">
        <f>IF(LEN(F459)=0,"",IF(F459&lt;DATE(2024,3,1),IF(M459="Paid by tenant to landlord/third party (RUBS)", '5 - Utilities Total'!$D$30*'6 - Per Unit Calculation'!D459,"N/A based on utility billing method"),"N/A move-in date after 3/1/2024"))</f>
        <v/>
      </c>
      <c r="O459" s="182" t="str">
        <f>IF(LEN(F459)=0,"",IF(F459&lt;DATE(2024,3,1),IF(M459="Paid by tenant to landlord/third party (RUBS)",INDEX('Calculation Chart - SCC'!$H$3:$H$23, MATCH(E459,'Calculation Chart - SCC'!$G$3:$G$23, 0)),"N/A based on utility billing method"),"N/A move-in date after 3/1/2024"))</f>
        <v/>
      </c>
      <c r="Q459" s="184" t="str">
        <f t="shared" si="14"/>
        <v/>
      </c>
      <c r="R459" s="97" t="str">
        <f t="shared" si="15"/>
        <v/>
      </c>
    </row>
    <row r="460" spans="1:18" ht="15.75" x14ac:dyDescent="0.25">
      <c r="A460" s="159" t="str">
        <f>IF('2 - Unit Info'!A460&lt;&gt;"",'2 - Unit Info'!A460,"")</f>
        <v/>
      </c>
      <c r="B460" s="160" t="str">
        <f>IF('2 - Unit Info'!E460&lt;&gt;"",'2 - Unit Info'!E460,"")</f>
        <v/>
      </c>
      <c r="C460" s="160" t="str">
        <f>IF('2 - Unit Info'!K460&lt;&gt;"",'2 - Unit Info'!K460,"")</f>
        <v/>
      </c>
      <c r="D460" s="160" t="str">
        <f>IF('2 - Unit Info'!H460&lt;&gt;"",'2 - Unit Info'!H460,"")</f>
        <v/>
      </c>
      <c r="E460" s="161" t="str">
        <f>IF('2 - Unit Info'!J460&lt;&gt;"",'2 - Unit Info'!J460,"")</f>
        <v/>
      </c>
      <c r="F460" s="162" t="str">
        <f>IF('2 - Unit Info'!L460 &lt;&gt;"", '2 - Unit Info'!L460, "")</f>
        <v/>
      </c>
      <c r="G460" s="163" t="str">
        <f>IF('2 - Unit Info'!S460 &lt;&gt;"", '2 - Unit Info'!S460, "")</f>
        <v/>
      </c>
      <c r="H460" s="164" t="str">
        <f>IF(LEN(F460)=0,"",IF(F460&lt;DATE(2024,3,1),IF(G460="Paid by tenant to landlord/third party (RUBS)", '5 - Utilities Total'!$D$20*'6 - Per Unit Calculation'!D460,"N/A based on utility billing method"),"N/A move-in date after 3/1/2024"))</f>
        <v/>
      </c>
      <c r="I460" s="164" t="str">
        <f>IF(LEN(F460)=0,"",IF(F460&lt;DATE(2024,3,1),IF(G460="Paid by tenant to landlord/third party (RUBS)", INDEX('Calculation Chart - SCC'!$B$3:$B$23, MATCH(E460,'Calculation Chart - SCC'!$A$3:$A$23, 0)),"N/A based on utility billing method"),"N/A move-in date after 3/1/2024"))</f>
        <v/>
      </c>
      <c r="J460" s="165" t="str">
        <f>IF('2 - Unit Info'!T460 &lt;&gt;"", '2 - Unit Info'!T460, "")</f>
        <v/>
      </c>
      <c r="K460" s="164" t="str">
        <f>IF(LEN(F460)=0,"",IF(F460&lt;DATE(2024,3,1),IF(J460="Paid by tenant to landlord/third party (RUBS)", '5 - Utilities Total'!$D$25*'6 - Per Unit Calculation'!D460,"N/A based on utility billing method"),"N/A move-in date after 3/1/2024"))</f>
        <v/>
      </c>
      <c r="L460" s="164" t="str">
        <f>IF(LEN(F460)=0,"",IF(F460&lt;DATE(2024,3,1),IF(J460="Paid by tenant to landlord/third party (RUBS)",INDEX('Calculation Chart - SCC'!$E$3:$E$23, MATCH(E460,'Calculation Chart - SCC'!$D$3:$D$23, 0)),"N/A based on utility billing method"),"N/A move-in date after 3/1/2024"))</f>
        <v/>
      </c>
      <c r="M460" s="165" t="str">
        <f>IF('2 - Unit Info'!U460 &lt;&gt;"", '2 - Unit Info'!U460, "")</f>
        <v/>
      </c>
      <c r="N460" s="164" t="str">
        <f>IF(LEN(F460)=0,"",IF(F460&lt;DATE(2024,3,1),IF(M460="Paid by tenant to landlord/third party (RUBS)", '5 - Utilities Total'!$D$30*'6 - Per Unit Calculation'!D460,"N/A based on utility billing method"),"N/A move-in date after 3/1/2024"))</f>
        <v/>
      </c>
      <c r="O460" s="182" t="str">
        <f>IF(LEN(F460)=0,"",IF(F460&lt;DATE(2024,3,1),IF(M460="Paid by tenant to landlord/third party (RUBS)",INDEX('Calculation Chart - SCC'!$H$3:$H$23, MATCH(E460,'Calculation Chart - SCC'!$G$3:$G$23, 0)),"N/A based on utility billing method"),"N/A move-in date after 3/1/2024"))</f>
        <v/>
      </c>
      <c r="Q460" s="184" t="str">
        <f t="shared" si="14"/>
        <v/>
      </c>
      <c r="R460" s="97" t="str">
        <f t="shared" si="15"/>
        <v/>
      </c>
    </row>
    <row r="461" spans="1:18" ht="15.75" x14ac:dyDescent="0.25">
      <c r="A461" s="159" t="str">
        <f>IF('2 - Unit Info'!A461&lt;&gt;"",'2 - Unit Info'!A461,"")</f>
        <v/>
      </c>
      <c r="B461" s="160" t="str">
        <f>IF('2 - Unit Info'!E461&lt;&gt;"",'2 - Unit Info'!E461,"")</f>
        <v/>
      </c>
      <c r="C461" s="160" t="str">
        <f>IF('2 - Unit Info'!K461&lt;&gt;"",'2 - Unit Info'!K461,"")</f>
        <v/>
      </c>
      <c r="D461" s="160" t="str">
        <f>IF('2 - Unit Info'!H461&lt;&gt;"",'2 - Unit Info'!H461,"")</f>
        <v/>
      </c>
      <c r="E461" s="161" t="str">
        <f>IF('2 - Unit Info'!J461&lt;&gt;"",'2 - Unit Info'!J461,"")</f>
        <v/>
      </c>
      <c r="F461" s="162" t="str">
        <f>IF('2 - Unit Info'!L461 &lt;&gt;"", '2 - Unit Info'!L461, "")</f>
        <v/>
      </c>
      <c r="G461" s="163" t="str">
        <f>IF('2 - Unit Info'!S461 &lt;&gt;"", '2 - Unit Info'!S461, "")</f>
        <v/>
      </c>
      <c r="H461" s="164" t="str">
        <f>IF(LEN(F461)=0,"",IF(F461&lt;DATE(2024,3,1),IF(G461="Paid by tenant to landlord/third party (RUBS)", '5 - Utilities Total'!$D$20*'6 - Per Unit Calculation'!D461,"N/A based on utility billing method"),"N/A move-in date after 3/1/2024"))</f>
        <v/>
      </c>
      <c r="I461" s="164" t="str">
        <f>IF(LEN(F461)=0,"",IF(F461&lt;DATE(2024,3,1),IF(G461="Paid by tenant to landlord/third party (RUBS)", INDEX('Calculation Chart - SCC'!$B$3:$B$23, MATCH(E461,'Calculation Chart - SCC'!$A$3:$A$23, 0)),"N/A based on utility billing method"),"N/A move-in date after 3/1/2024"))</f>
        <v/>
      </c>
      <c r="J461" s="165" t="str">
        <f>IF('2 - Unit Info'!T461 &lt;&gt;"", '2 - Unit Info'!T461, "")</f>
        <v/>
      </c>
      <c r="K461" s="164" t="str">
        <f>IF(LEN(F461)=0,"",IF(F461&lt;DATE(2024,3,1),IF(J461="Paid by tenant to landlord/third party (RUBS)", '5 - Utilities Total'!$D$25*'6 - Per Unit Calculation'!D461,"N/A based on utility billing method"),"N/A move-in date after 3/1/2024"))</f>
        <v/>
      </c>
      <c r="L461" s="164" t="str">
        <f>IF(LEN(F461)=0,"",IF(F461&lt;DATE(2024,3,1),IF(J461="Paid by tenant to landlord/third party (RUBS)",INDEX('Calculation Chart - SCC'!$E$3:$E$23, MATCH(E461,'Calculation Chart - SCC'!$D$3:$D$23, 0)),"N/A based on utility billing method"),"N/A move-in date after 3/1/2024"))</f>
        <v/>
      </c>
      <c r="M461" s="165" t="str">
        <f>IF('2 - Unit Info'!U461 &lt;&gt;"", '2 - Unit Info'!U461, "")</f>
        <v/>
      </c>
      <c r="N461" s="164" t="str">
        <f>IF(LEN(F461)=0,"",IF(F461&lt;DATE(2024,3,1),IF(M461="Paid by tenant to landlord/third party (RUBS)", '5 - Utilities Total'!$D$30*'6 - Per Unit Calculation'!D461,"N/A based on utility billing method"),"N/A move-in date after 3/1/2024"))</f>
        <v/>
      </c>
      <c r="O461" s="182" t="str">
        <f>IF(LEN(F461)=0,"",IF(F461&lt;DATE(2024,3,1),IF(M461="Paid by tenant to landlord/third party (RUBS)",INDEX('Calculation Chart - SCC'!$H$3:$H$23, MATCH(E461,'Calculation Chart - SCC'!$G$3:$G$23, 0)),"N/A based on utility billing method"),"N/A move-in date after 3/1/2024"))</f>
        <v/>
      </c>
      <c r="Q461" s="184" t="str">
        <f t="shared" si="14"/>
        <v/>
      </c>
      <c r="R461" s="97" t="str">
        <f t="shared" si="15"/>
        <v/>
      </c>
    </row>
    <row r="462" spans="1:18" ht="15.75" x14ac:dyDescent="0.25">
      <c r="A462" s="159" t="str">
        <f>IF('2 - Unit Info'!A462&lt;&gt;"",'2 - Unit Info'!A462,"")</f>
        <v/>
      </c>
      <c r="B462" s="160" t="str">
        <f>IF('2 - Unit Info'!E462&lt;&gt;"",'2 - Unit Info'!E462,"")</f>
        <v/>
      </c>
      <c r="C462" s="160" t="str">
        <f>IF('2 - Unit Info'!K462&lt;&gt;"",'2 - Unit Info'!K462,"")</f>
        <v/>
      </c>
      <c r="D462" s="160" t="str">
        <f>IF('2 - Unit Info'!H462&lt;&gt;"",'2 - Unit Info'!H462,"")</f>
        <v/>
      </c>
      <c r="E462" s="161" t="str">
        <f>IF('2 - Unit Info'!J462&lt;&gt;"",'2 - Unit Info'!J462,"")</f>
        <v/>
      </c>
      <c r="F462" s="162" t="str">
        <f>IF('2 - Unit Info'!L462 &lt;&gt;"", '2 - Unit Info'!L462, "")</f>
        <v/>
      </c>
      <c r="G462" s="163" t="str">
        <f>IF('2 - Unit Info'!S462 &lt;&gt;"", '2 - Unit Info'!S462, "")</f>
        <v/>
      </c>
      <c r="H462" s="164" t="str">
        <f>IF(LEN(F462)=0,"",IF(F462&lt;DATE(2024,3,1),IF(G462="Paid by tenant to landlord/third party (RUBS)", '5 - Utilities Total'!$D$20*'6 - Per Unit Calculation'!D462,"N/A based on utility billing method"),"N/A move-in date after 3/1/2024"))</f>
        <v/>
      </c>
      <c r="I462" s="164" t="str">
        <f>IF(LEN(F462)=0,"",IF(F462&lt;DATE(2024,3,1),IF(G462="Paid by tenant to landlord/third party (RUBS)", INDEX('Calculation Chart - SCC'!$B$3:$B$23, MATCH(E462,'Calculation Chart - SCC'!$A$3:$A$23, 0)),"N/A based on utility billing method"),"N/A move-in date after 3/1/2024"))</f>
        <v/>
      </c>
      <c r="J462" s="165" t="str">
        <f>IF('2 - Unit Info'!T462 &lt;&gt;"", '2 - Unit Info'!T462, "")</f>
        <v/>
      </c>
      <c r="K462" s="164" t="str">
        <f>IF(LEN(F462)=0,"",IF(F462&lt;DATE(2024,3,1),IF(J462="Paid by tenant to landlord/third party (RUBS)", '5 - Utilities Total'!$D$25*'6 - Per Unit Calculation'!D462,"N/A based on utility billing method"),"N/A move-in date after 3/1/2024"))</f>
        <v/>
      </c>
      <c r="L462" s="164" t="str">
        <f>IF(LEN(F462)=0,"",IF(F462&lt;DATE(2024,3,1),IF(J462="Paid by tenant to landlord/third party (RUBS)",INDEX('Calculation Chart - SCC'!$E$3:$E$23, MATCH(E462,'Calculation Chart - SCC'!$D$3:$D$23, 0)),"N/A based on utility billing method"),"N/A move-in date after 3/1/2024"))</f>
        <v/>
      </c>
      <c r="M462" s="165" t="str">
        <f>IF('2 - Unit Info'!U462 &lt;&gt;"", '2 - Unit Info'!U462, "")</f>
        <v/>
      </c>
      <c r="N462" s="164" t="str">
        <f>IF(LEN(F462)=0,"",IF(F462&lt;DATE(2024,3,1),IF(M462="Paid by tenant to landlord/third party (RUBS)", '5 - Utilities Total'!$D$30*'6 - Per Unit Calculation'!D462,"N/A based on utility billing method"),"N/A move-in date after 3/1/2024"))</f>
        <v/>
      </c>
      <c r="O462" s="182" t="str">
        <f>IF(LEN(F462)=0,"",IF(F462&lt;DATE(2024,3,1),IF(M462="Paid by tenant to landlord/third party (RUBS)",INDEX('Calculation Chart - SCC'!$H$3:$H$23, MATCH(E462,'Calculation Chart - SCC'!$G$3:$G$23, 0)),"N/A based on utility billing method"),"N/A move-in date after 3/1/2024"))</f>
        <v/>
      </c>
      <c r="Q462" s="184" t="str">
        <f t="shared" si="14"/>
        <v/>
      </c>
      <c r="R462" s="97" t="str">
        <f t="shared" si="15"/>
        <v/>
      </c>
    </row>
    <row r="463" spans="1:18" ht="15.75" x14ac:dyDescent="0.25">
      <c r="A463" s="159" t="str">
        <f>IF('2 - Unit Info'!A463&lt;&gt;"",'2 - Unit Info'!A463,"")</f>
        <v/>
      </c>
      <c r="B463" s="160" t="str">
        <f>IF('2 - Unit Info'!E463&lt;&gt;"",'2 - Unit Info'!E463,"")</f>
        <v/>
      </c>
      <c r="C463" s="160" t="str">
        <f>IF('2 - Unit Info'!K463&lt;&gt;"",'2 - Unit Info'!K463,"")</f>
        <v/>
      </c>
      <c r="D463" s="160" t="str">
        <f>IF('2 - Unit Info'!H463&lt;&gt;"",'2 - Unit Info'!H463,"")</f>
        <v/>
      </c>
      <c r="E463" s="161" t="str">
        <f>IF('2 - Unit Info'!J463&lt;&gt;"",'2 - Unit Info'!J463,"")</f>
        <v/>
      </c>
      <c r="F463" s="162" t="str">
        <f>IF('2 - Unit Info'!L463 &lt;&gt;"", '2 - Unit Info'!L463, "")</f>
        <v/>
      </c>
      <c r="G463" s="163" t="str">
        <f>IF('2 - Unit Info'!S463 &lt;&gt;"", '2 - Unit Info'!S463, "")</f>
        <v/>
      </c>
      <c r="H463" s="164" t="str">
        <f>IF(LEN(F463)=0,"",IF(F463&lt;DATE(2024,3,1),IF(G463="Paid by tenant to landlord/third party (RUBS)", '5 - Utilities Total'!$D$20*'6 - Per Unit Calculation'!D463,"N/A based on utility billing method"),"N/A move-in date after 3/1/2024"))</f>
        <v/>
      </c>
      <c r="I463" s="164" t="str">
        <f>IF(LEN(F463)=0,"",IF(F463&lt;DATE(2024,3,1),IF(G463="Paid by tenant to landlord/third party (RUBS)", INDEX('Calculation Chart - SCC'!$B$3:$B$23, MATCH(E463,'Calculation Chart - SCC'!$A$3:$A$23, 0)),"N/A based on utility billing method"),"N/A move-in date after 3/1/2024"))</f>
        <v/>
      </c>
      <c r="J463" s="165" t="str">
        <f>IF('2 - Unit Info'!T463 &lt;&gt;"", '2 - Unit Info'!T463, "")</f>
        <v/>
      </c>
      <c r="K463" s="164" t="str">
        <f>IF(LEN(F463)=0,"",IF(F463&lt;DATE(2024,3,1),IF(J463="Paid by tenant to landlord/third party (RUBS)", '5 - Utilities Total'!$D$25*'6 - Per Unit Calculation'!D463,"N/A based on utility billing method"),"N/A move-in date after 3/1/2024"))</f>
        <v/>
      </c>
      <c r="L463" s="164" t="str">
        <f>IF(LEN(F463)=0,"",IF(F463&lt;DATE(2024,3,1),IF(J463="Paid by tenant to landlord/third party (RUBS)",INDEX('Calculation Chart - SCC'!$E$3:$E$23, MATCH(E463,'Calculation Chart - SCC'!$D$3:$D$23, 0)),"N/A based on utility billing method"),"N/A move-in date after 3/1/2024"))</f>
        <v/>
      </c>
      <c r="M463" s="165" t="str">
        <f>IF('2 - Unit Info'!U463 &lt;&gt;"", '2 - Unit Info'!U463, "")</f>
        <v/>
      </c>
      <c r="N463" s="164" t="str">
        <f>IF(LEN(F463)=0,"",IF(F463&lt;DATE(2024,3,1),IF(M463="Paid by tenant to landlord/third party (RUBS)", '5 - Utilities Total'!$D$30*'6 - Per Unit Calculation'!D463,"N/A based on utility billing method"),"N/A move-in date after 3/1/2024"))</f>
        <v/>
      </c>
      <c r="O463" s="182" t="str">
        <f>IF(LEN(F463)=0,"",IF(F463&lt;DATE(2024,3,1),IF(M463="Paid by tenant to landlord/third party (RUBS)",INDEX('Calculation Chart - SCC'!$H$3:$H$23, MATCH(E463,'Calculation Chart - SCC'!$G$3:$G$23, 0)),"N/A based on utility billing method"),"N/A move-in date after 3/1/2024"))</f>
        <v/>
      </c>
      <c r="Q463" s="184" t="str">
        <f t="shared" si="14"/>
        <v/>
      </c>
      <c r="R463" s="97" t="str">
        <f t="shared" si="15"/>
        <v/>
      </c>
    </row>
    <row r="464" spans="1:18" ht="15.75" x14ac:dyDescent="0.25">
      <c r="A464" s="159" t="str">
        <f>IF('2 - Unit Info'!A464&lt;&gt;"",'2 - Unit Info'!A464,"")</f>
        <v/>
      </c>
      <c r="B464" s="160" t="str">
        <f>IF('2 - Unit Info'!E464&lt;&gt;"",'2 - Unit Info'!E464,"")</f>
        <v/>
      </c>
      <c r="C464" s="160" t="str">
        <f>IF('2 - Unit Info'!K464&lt;&gt;"",'2 - Unit Info'!K464,"")</f>
        <v/>
      </c>
      <c r="D464" s="160" t="str">
        <f>IF('2 - Unit Info'!H464&lt;&gt;"",'2 - Unit Info'!H464,"")</f>
        <v/>
      </c>
      <c r="E464" s="161" t="str">
        <f>IF('2 - Unit Info'!J464&lt;&gt;"",'2 - Unit Info'!J464,"")</f>
        <v/>
      </c>
      <c r="F464" s="162" t="str">
        <f>IF('2 - Unit Info'!L464 &lt;&gt;"", '2 - Unit Info'!L464, "")</f>
        <v/>
      </c>
      <c r="G464" s="163" t="str">
        <f>IF('2 - Unit Info'!S464 &lt;&gt;"", '2 - Unit Info'!S464, "")</f>
        <v/>
      </c>
      <c r="H464" s="164" t="str">
        <f>IF(LEN(F464)=0,"",IF(F464&lt;DATE(2024,3,1),IF(G464="Paid by tenant to landlord/third party (RUBS)", '5 - Utilities Total'!$D$20*'6 - Per Unit Calculation'!D464,"N/A based on utility billing method"),"N/A move-in date after 3/1/2024"))</f>
        <v/>
      </c>
      <c r="I464" s="164" t="str">
        <f>IF(LEN(F464)=0,"",IF(F464&lt;DATE(2024,3,1),IF(G464="Paid by tenant to landlord/third party (RUBS)", INDEX('Calculation Chart - SCC'!$B$3:$B$23, MATCH(E464,'Calculation Chart - SCC'!$A$3:$A$23, 0)),"N/A based on utility billing method"),"N/A move-in date after 3/1/2024"))</f>
        <v/>
      </c>
      <c r="J464" s="165" t="str">
        <f>IF('2 - Unit Info'!T464 &lt;&gt;"", '2 - Unit Info'!T464, "")</f>
        <v/>
      </c>
      <c r="K464" s="164" t="str">
        <f>IF(LEN(F464)=0,"",IF(F464&lt;DATE(2024,3,1),IF(J464="Paid by tenant to landlord/third party (RUBS)", '5 - Utilities Total'!$D$25*'6 - Per Unit Calculation'!D464,"N/A based on utility billing method"),"N/A move-in date after 3/1/2024"))</f>
        <v/>
      </c>
      <c r="L464" s="164" t="str">
        <f>IF(LEN(F464)=0,"",IF(F464&lt;DATE(2024,3,1),IF(J464="Paid by tenant to landlord/third party (RUBS)",INDEX('Calculation Chart - SCC'!$E$3:$E$23, MATCH(E464,'Calculation Chart - SCC'!$D$3:$D$23, 0)),"N/A based on utility billing method"),"N/A move-in date after 3/1/2024"))</f>
        <v/>
      </c>
      <c r="M464" s="165" t="str">
        <f>IF('2 - Unit Info'!U464 &lt;&gt;"", '2 - Unit Info'!U464, "")</f>
        <v/>
      </c>
      <c r="N464" s="164" t="str">
        <f>IF(LEN(F464)=0,"",IF(F464&lt;DATE(2024,3,1),IF(M464="Paid by tenant to landlord/third party (RUBS)", '5 - Utilities Total'!$D$30*'6 - Per Unit Calculation'!D464,"N/A based on utility billing method"),"N/A move-in date after 3/1/2024"))</f>
        <v/>
      </c>
      <c r="O464" s="182" t="str">
        <f>IF(LEN(F464)=0,"",IF(F464&lt;DATE(2024,3,1),IF(M464="Paid by tenant to landlord/third party (RUBS)",INDEX('Calculation Chart - SCC'!$H$3:$H$23, MATCH(E464,'Calculation Chart - SCC'!$G$3:$G$23, 0)),"N/A based on utility billing method"),"N/A move-in date after 3/1/2024"))</f>
        <v/>
      </c>
      <c r="Q464" s="184" t="str">
        <f t="shared" si="14"/>
        <v/>
      </c>
      <c r="R464" s="97" t="str">
        <f t="shared" si="15"/>
        <v/>
      </c>
    </row>
    <row r="465" spans="1:18" ht="15.75" x14ac:dyDescent="0.25">
      <c r="A465" s="159" t="str">
        <f>IF('2 - Unit Info'!A465&lt;&gt;"",'2 - Unit Info'!A465,"")</f>
        <v/>
      </c>
      <c r="B465" s="160" t="str">
        <f>IF('2 - Unit Info'!E465&lt;&gt;"",'2 - Unit Info'!E465,"")</f>
        <v/>
      </c>
      <c r="C465" s="160" t="str">
        <f>IF('2 - Unit Info'!K465&lt;&gt;"",'2 - Unit Info'!K465,"")</f>
        <v/>
      </c>
      <c r="D465" s="160" t="str">
        <f>IF('2 - Unit Info'!H465&lt;&gt;"",'2 - Unit Info'!H465,"")</f>
        <v/>
      </c>
      <c r="E465" s="161" t="str">
        <f>IF('2 - Unit Info'!J465&lt;&gt;"",'2 - Unit Info'!J465,"")</f>
        <v/>
      </c>
      <c r="F465" s="162" t="str">
        <f>IF('2 - Unit Info'!L465 &lt;&gt;"", '2 - Unit Info'!L465, "")</f>
        <v/>
      </c>
      <c r="G465" s="163" t="str">
        <f>IF('2 - Unit Info'!S465 &lt;&gt;"", '2 - Unit Info'!S465, "")</f>
        <v/>
      </c>
      <c r="H465" s="164" t="str">
        <f>IF(LEN(F465)=0,"",IF(F465&lt;DATE(2024,3,1),IF(G465="Paid by tenant to landlord/third party (RUBS)", '5 - Utilities Total'!$D$20*'6 - Per Unit Calculation'!D465,"N/A based on utility billing method"),"N/A move-in date after 3/1/2024"))</f>
        <v/>
      </c>
      <c r="I465" s="164" t="str">
        <f>IF(LEN(F465)=0,"",IF(F465&lt;DATE(2024,3,1),IF(G465="Paid by tenant to landlord/third party (RUBS)", INDEX('Calculation Chart - SCC'!$B$3:$B$23, MATCH(E465,'Calculation Chart - SCC'!$A$3:$A$23, 0)),"N/A based on utility billing method"),"N/A move-in date after 3/1/2024"))</f>
        <v/>
      </c>
      <c r="J465" s="165" t="str">
        <f>IF('2 - Unit Info'!T465 &lt;&gt;"", '2 - Unit Info'!T465, "")</f>
        <v/>
      </c>
      <c r="K465" s="164" t="str">
        <f>IF(LEN(F465)=0,"",IF(F465&lt;DATE(2024,3,1),IF(J465="Paid by tenant to landlord/third party (RUBS)", '5 - Utilities Total'!$D$25*'6 - Per Unit Calculation'!D465,"N/A based on utility billing method"),"N/A move-in date after 3/1/2024"))</f>
        <v/>
      </c>
      <c r="L465" s="164" t="str">
        <f>IF(LEN(F465)=0,"",IF(F465&lt;DATE(2024,3,1),IF(J465="Paid by tenant to landlord/third party (RUBS)",INDEX('Calculation Chart - SCC'!$E$3:$E$23, MATCH(E465,'Calculation Chart - SCC'!$D$3:$D$23, 0)),"N/A based on utility billing method"),"N/A move-in date after 3/1/2024"))</f>
        <v/>
      </c>
      <c r="M465" s="165" t="str">
        <f>IF('2 - Unit Info'!U465 &lt;&gt;"", '2 - Unit Info'!U465, "")</f>
        <v/>
      </c>
      <c r="N465" s="164" t="str">
        <f>IF(LEN(F465)=0,"",IF(F465&lt;DATE(2024,3,1),IF(M465="Paid by tenant to landlord/third party (RUBS)", '5 - Utilities Total'!$D$30*'6 - Per Unit Calculation'!D465,"N/A based on utility billing method"),"N/A move-in date after 3/1/2024"))</f>
        <v/>
      </c>
      <c r="O465" s="182" t="str">
        <f>IF(LEN(F465)=0,"",IF(F465&lt;DATE(2024,3,1),IF(M465="Paid by tenant to landlord/third party (RUBS)",INDEX('Calculation Chart - SCC'!$H$3:$H$23, MATCH(E465,'Calculation Chart - SCC'!$G$3:$G$23, 0)),"N/A based on utility billing method"),"N/A move-in date after 3/1/2024"))</f>
        <v/>
      </c>
      <c r="Q465" s="184" t="str">
        <f t="shared" si="14"/>
        <v/>
      </c>
      <c r="R465" s="97" t="str">
        <f t="shared" si="15"/>
        <v/>
      </c>
    </row>
    <row r="466" spans="1:18" ht="15.75" x14ac:dyDescent="0.25">
      <c r="A466" s="159" t="str">
        <f>IF('2 - Unit Info'!A466&lt;&gt;"",'2 - Unit Info'!A466,"")</f>
        <v/>
      </c>
      <c r="B466" s="160" t="str">
        <f>IF('2 - Unit Info'!E466&lt;&gt;"",'2 - Unit Info'!E466,"")</f>
        <v/>
      </c>
      <c r="C466" s="160" t="str">
        <f>IF('2 - Unit Info'!K466&lt;&gt;"",'2 - Unit Info'!K466,"")</f>
        <v/>
      </c>
      <c r="D466" s="160" t="str">
        <f>IF('2 - Unit Info'!H466&lt;&gt;"",'2 - Unit Info'!H466,"")</f>
        <v/>
      </c>
      <c r="E466" s="161" t="str">
        <f>IF('2 - Unit Info'!J466&lt;&gt;"",'2 - Unit Info'!J466,"")</f>
        <v/>
      </c>
      <c r="F466" s="162" t="str">
        <f>IF('2 - Unit Info'!L466 &lt;&gt;"", '2 - Unit Info'!L466, "")</f>
        <v/>
      </c>
      <c r="G466" s="163" t="str">
        <f>IF('2 - Unit Info'!S466 &lt;&gt;"", '2 - Unit Info'!S466, "")</f>
        <v/>
      </c>
      <c r="H466" s="164" t="str">
        <f>IF(LEN(F466)=0,"",IF(F466&lt;DATE(2024,3,1),IF(G466="Paid by tenant to landlord/third party (RUBS)", '5 - Utilities Total'!$D$20*'6 - Per Unit Calculation'!D466,"N/A based on utility billing method"),"N/A move-in date after 3/1/2024"))</f>
        <v/>
      </c>
      <c r="I466" s="164" t="str">
        <f>IF(LEN(F466)=0,"",IF(F466&lt;DATE(2024,3,1),IF(G466="Paid by tenant to landlord/third party (RUBS)", INDEX('Calculation Chart - SCC'!$B$3:$B$23, MATCH(E466,'Calculation Chart - SCC'!$A$3:$A$23, 0)),"N/A based on utility billing method"),"N/A move-in date after 3/1/2024"))</f>
        <v/>
      </c>
      <c r="J466" s="165" t="str">
        <f>IF('2 - Unit Info'!T466 &lt;&gt;"", '2 - Unit Info'!T466, "")</f>
        <v/>
      </c>
      <c r="K466" s="164" t="str">
        <f>IF(LEN(F466)=0,"",IF(F466&lt;DATE(2024,3,1),IF(J466="Paid by tenant to landlord/third party (RUBS)", '5 - Utilities Total'!$D$25*'6 - Per Unit Calculation'!D466,"N/A based on utility billing method"),"N/A move-in date after 3/1/2024"))</f>
        <v/>
      </c>
      <c r="L466" s="164" t="str">
        <f>IF(LEN(F466)=0,"",IF(F466&lt;DATE(2024,3,1),IF(J466="Paid by tenant to landlord/third party (RUBS)",INDEX('Calculation Chart - SCC'!$E$3:$E$23, MATCH(E466,'Calculation Chart - SCC'!$D$3:$D$23, 0)),"N/A based on utility billing method"),"N/A move-in date after 3/1/2024"))</f>
        <v/>
      </c>
      <c r="M466" s="165" t="str">
        <f>IF('2 - Unit Info'!U466 &lt;&gt;"", '2 - Unit Info'!U466, "")</f>
        <v/>
      </c>
      <c r="N466" s="164" t="str">
        <f>IF(LEN(F466)=0,"",IF(F466&lt;DATE(2024,3,1),IF(M466="Paid by tenant to landlord/third party (RUBS)", '5 - Utilities Total'!$D$30*'6 - Per Unit Calculation'!D466,"N/A based on utility billing method"),"N/A move-in date after 3/1/2024"))</f>
        <v/>
      </c>
      <c r="O466" s="182" t="str">
        <f>IF(LEN(F466)=0,"",IF(F466&lt;DATE(2024,3,1),IF(M466="Paid by tenant to landlord/third party (RUBS)",INDEX('Calculation Chart - SCC'!$H$3:$H$23, MATCH(E466,'Calculation Chart - SCC'!$G$3:$G$23, 0)),"N/A based on utility billing method"),"N/A move-in date after 3/1/2024"))</f>
        <v/>
      </c>
      <c r="Q466" s="184" t="str">
        <f t="shared" si="14"/>
        <v/>
      </c>
      <c r="R466" s="97" t="str">
        <f t="shared" si="15"/>
        <v/>
      </c>
    </row>
    <row r="467" spans="1:18" ht="15.75" x14ac:dyDescent="0.25">
      <c r="A467" s="159" t="str">
        <f>IF('2 - Unit Info'!A467&lt;&gt;"",'2 - Unit Info'!A467,"")</f>
        <v/>
      </c>
      <c r="B467" s="160" t="str">
        <f>IF('2 - Unit Info'!E467&lt;&gt;"",'2 - Unit Info'!E467,"")</f>
        <v/>
      </c>
      <c r="C467" s="160" t="str">
        <f>IF('2 - Unit Info'!K467&lt;&gt;"",'2 - Unit Info'!K467,"")</f>
        <v/>
      </c>
      <c r="D467" s="160" t="str">
        <f>IF('2 - Unit Info'!H467&lt;&gt;"",'2 - Unit Info'!H467,"")</f>
        <v/>
      </c>
      <c r="E467" s="161" t="str">
        <f>IF('2 - Unit Info'!J467&lt;&gt;"",'2 - Unit Info'!J467,"")</f>
        <v/>
      </c>
      <c r="F467" s="162" t="str">
        <f>IF('2 - Unit Info'!L467 &lt;&gt;"", '2 - Unit Info'!L467, "")</f>
        <v/>
      </c>
      <c r="G467" s="163" t="str">
        <f>IF('2 - Unit Info'!S467 &lt;&gt;"", '2 - Unit Info'!S467, "")</f>
        <v/>
      </c>
      <c r="H467" s="164" t="str">
        <f>IF(LEN(F467)=0,"",IF(F467&lt;DATE(2024,3,1),IF(G467="Paid by tenant to landlord/third party (RUBS)", '5 - Utilities Total'!$D$20*'6 - Per Unit Calculation'!D467,"N/A based on utility billing method"),"N/A move-in date after 3/1/2024"))</f>
        <v/>
      </c>
      <c r="I467" s="164" t="str">
        <f>IF(LEN(F467)=0,"",IF(F467&lt;DATE(2024,3,1),IF(G467="Paid by tenant to landlord/third party (RUBS)", INDEX('Calculation Chart - SCC'!$B$3:$B$23, MATCH(E467,'Calculation Chart - SCC'!$A$3:$A$23, 0)),"N/A based on utility billing method"),"N/A move-in date after 3/1/2024"))</f>
        <v/>
      </c>
      <c r="J467" s="165" t="str">
        <f>IF('2 - Unit Info'!T467 &lt;&gt;"", '2 - Unit Info'!T467, "")</f>
        <v/>
      </c>
      <c r="K467" s="164" t="str">
        <f>IF(LEN(F467)=0,"",IF(F467&lt;DATE(2024,3,1),IF(J467="Paid by tenant to landlord/third party (RUBS)", '5 - Utilities Total'!$D$25*'6 - Per Unit Calculation'!D467,"N/A based on utility billing method"),"N/A move-in date after 3/1/2024"))</f>
        <v/>
      </c>
      <c r="L467" s="164" t="str">
        <f>IF(LEN(F467)=0,"",IF(F467&lt;DATE(2024,3,1),IF(J467="Paid by tenant to landlord/third party (RUBS)",INDEX('Calculation Chart - SCC'!$E$3:$E$23, MATCH(E467,'Calculation Chart - SCC'!$D$3:$D$23, 0)),"N/A based on utility billing method"),"N/A move-in date after 3/1/2024"))</f>
        <v/>
      </c>
      <c r="M467" s="165" t="str">
        <f>IF('2 - Unit Info'!U467 &lt;&gt;"", '2 - Unit Info'!U467, "")</f>
        <v/>
      </c>
      <c r="N467" s="164" t="str">
        <f>IF(LEN(F467)=0,"",IF(F467&lt;DATE(2024,3,1),IF(M467="Paid by tenant to landlord/third party (RUBS)", '5 - Utilities Total'!$D$30*'6 - Per Unit Calculation'!D467,"N/A based on utility billing method"),"N/A move-in date after 3/1/2024"))</f>
        <v/>
      </c>
      <c r="O467" s="182" t="str">
        <f>IF(LEN(F467)=0,"",IF(F467&lt;DATE(2024,3,1),IF(M467="Paid by tenant to landlord/third party (RUBS)",INDEX('Calculation Chart - SCC'!$H$3:$H$23, MATCH(E467,'Calculation Chart - SCC'!$G$3:$G$23, 0)),"N/A based on utility billing method"),"N/A move-in date after 3/1/2024"))</f>
        <v/>
      </c>
      <c r="Q467" s="184" t="str">
        <f t="shared" si="14"/>
        <v/>
      </c>
      <c r="R467" s="97" t="str">
        <f t="shared" si="15"/>
        <v/>
      </c>
    </row>
    <row r="468" spans="1:18" ht="15.75" x14ac:dyDescent="0.25">
      <c r="A468" s="159" t="str">
        <f>IF('2 - Unit Info'!A468&lt;&gt;"",'2 - Unit Info'!A468,"")</f>
        <v/>
      </c>
      <c r="B468" s="160" t="str">
        <f>IF('2 - Unit Info'!E468&lt;&gt;"",'2 - Unit Info'!E468,"")</f>
        <v/>
      </c>
      <c r="C468" s="160" t="str">
        <f>IF('2 - Unit Info'!K468&lt;&gt;"",'2 - Unit Info'!K468,"")</f>
        <v/>
      </c>
      <c r="D468" s="160" t="str">
        <f>IF('2 - Unit Info'!H468&lt;&gt;"",'2 - Unit Info'!H468,"")</f>
        <v/>
      </c>
      <c r="E468" s="161" t="str">
        <f>IF('2 - Unit Info'!J468&lt;&gt;"",'2 - Unit Info'!J468,"")</f>
        <v/>
      </c>
      <c r="F468" s="162" t="str">
        <f>IF('2 - Unit Info'!L468 &lt;&gt;"", '2 - Unit Info'!L468, "")</f>
        <v/>
      </c>
      <c r="G468" s="163" t="str">
        <f>IF('2 - Unit Info'!S468 &lt;&gt;"", '2 - Unit Info'!S468, "")</f>
        <v/>
      </c>
      <c r="H468" s="164" t="str">
        <f>IF(LEN(F468)=0,"",IF(F468&lt;DATE(2024,3,1),IF(G468="Paid by tenant to landlord/third party (RUBS)", '5 - Utilities Total'!$D$20*'6 - Per Unit Calculation'!D468,"N/A based on utility billing method"),"N/A move-in date after 3/1/2024"))</f>
        <v/>
      </c>
      <c r="I468" s="164" t="str">
        <f>IF(LEN(F468)=0,"",IF(F468&lt;DATE(2024,3,1),IF(G468="Paid by tenant to landlord/third party (RUBS)", INDEX('Calculation Chart - SCC'!$B$3:$B$23, MATCH(E468,'Calculation Chart - SCC'!$A$3:$A$23, 0)),"N/A based on utility billing method"),"N/A move-in date after 3/1/2024"))</f>
        <v/>
      </c>
      <c r="J468" s="165" t="str">
        <f>IF('2 - Unit Info'!T468 &lt;&gt;"", '2 - Unit Info'!T468, "")</f>
        <v/>
      </c>
      <c r="K468" s="164" t="str">
        <f>IF(LEN(F468)=0,"",IF(F468&lt;DATE(2024,3,1),IF(J468="Paid by tenant to landlord/third party (RUBS)", '5 - Utilities Total'!$D$25*'6 - Per Unit Calculation'!D468,"N/A based on utility billing method"),"N/A move-in date after 3/1/2024"))</f>
        <v/>
      </c>
      <c r="L468" s="164" t="str">
        <f>IF(LEN(F468)=0,"",IF(F468&lt;DATE(2024,3,1),IF(J468="Paid by tenant to landlord/third party (RUBS)",INDEX('Calculation Chart - SCC'!$E$3:$E$23, MATCH(E468,'Calculation Chart - SCC'!$D$3:$D$23, 0)),"N/A based on utility billing method"),"N/A move-in date after 3/1/2024"))</f>
        <v/>
      </c>
      <c r="M468" s="165" t="str">
        <f>IF('2 - Unit Info'!U468 &lt;&gt;"", '2 - Unit Info'!U468, "")</f>
        <v/>
      </c>
      <c r="N468" s="164" t="str">
        <f>IF(LEN(F468)=0,"",IF(F468&lt;DATE(2024,3,1),IF(M468="Paid by tenant to landlord/third party (RUBS)", '5 - Utilities Total'!$D$30*'6 - Per Unit Calculation'!D468,"N/A based on utility billing method"),"N/A move-in date after 3/1/2024"))</f>
        <v/>
      </c>
      <c r="O468" s="182" t="str">
        <f>IF(LEN(F468)=0,"",IF(F468&lt;DATE(2024,3,1),IF(M468="Paid by tenant to landlord/third party (RUBS)",INDEX('Calculation Chart - SCC'!$H$3:$H$23, MATCH(E468,'Calculation Chart - SCC'!$G$3:$G$23, 0)),"N/A based on utility billing method"),"N/A move-in date after 3/1/2024"))</f>
        <v/>
      </c>
      <c r="Q468" s="184" t="str">
        <f t="shared" si="14"/>
        <v/>
      </c>
      <c r="R468" s="97" t="str">
        <f t="shared" si="15"/>
        <v/>
      </c>
    </row>
    <row r="469" spans="1:18" ht="15.75" x14ac:dyDescent="0.25">
      <c r="A469" s="159" t="str">
        <f>IF('2 - Unit Info'!A469&lt;&gt;"",'2 - Unit Info'!A469,"")</f>
        <v/>
      </c>
      <c r="B469" s="160" t="str">
        <f>IF('2 - Unit Info'!E469&lt;&gt;"",'2 - Unit Info'!E469,"")</f>
        <v/>
      </c>
      <c r="C469" s="160" t="str">
        <f>IF('2 - Unit Info'!K469&lt;&gt;"",'2 - Unit Info'!K469,"")</f>
        <v/>
      </c>
      <c r="D469" s="160" t="str">
        <f>IF('2 - Unit Info'!H469&lt;&gt;"",'2 - Unit Info'!H469,"")</f>
        <v/>
      </c>
      <c r="E469" s="161" t="str">
        <f>IF('2 - Unit Info'!J469&lt;&gt;"",'2 - Unit Info'!J469,"")</f>
        <v/>
      </c>
      <c r="F469" s="162" t="str">
        <f>IF('2 - Unit Info'!L469 &lt;&gt;"", '2 - Unit Info'!L469, "")</f>
        <v/>
      </c>
      <c r="G469" s="163" t="str">
        <f>IF('2 - Unit Info'!S469 &lt;&gt;"", '2 - Unit Info'!S469, "")</f>
        <v/>
      </c>
      <c r="H469" s="164" t="str">
        <f>IF(LEN(F469)=0,"",IF(F469&lt;DATE(2024,3,1),IF(G469="Paid by tenant to landlord/third party (RUBS)", '5 - Utilities Total'!$D$20*'6 - Per Unit Calculation'!D469,"N/A based on utility billing method"),"N/A move-in date after 3/1/2024"))</f>
        <v/>
      </c>
      <c r="I469" s="164" t="str">
        <f>IF(LEN(F469)=0,"",IF(F469&lt;DATE(2024,3,1),IF(G469="Paid by tenant to landlord/third party (RUBS)", INDEX('Calculation Chart - SCC'!$B$3:$B$23, MATCH(E469,'Calculation Chart - SCC'!$A$3:$A$23, 0)),"N/A based on utility billing method"),"N/A move-in date after 3/1/2024"))</f>
        <v/>
      </c>
      <c r="J469" s="165" t="str">
        <f>IF('2 - Unit Info'!T469 &lt;&gt;"", '2 - Unit Info'!T469, "")</f>
        <v/>
      </c>
      <c r="K469" s="164" t="str">
        <f>IF(LEN(F469)=0,"",IF(F469&lt;DATE(2024,3,1),IF(J469="Paid by tenant to landlord/third party (RUBS)", '5 - Utilities Total'!$D$25*'6 - Per Unit Calculation'!D469,"N/A based on utility billing method"),"N/A move-in date after 3/1/2024"))</f>
        <v/>
      </c>
      <c r="L469" s="164" t="str">
        <f>IF(LEN(F469)=0,"",IF(F469&lt;DATE(2024,3,1),IF(J469="Paid by tenant to landlord/third party (RUBS)",INDEX('Calculation Chart - SCC'!$E$3:$E$23, MATCH(E469,'Calculation Chart - SCC'!$D$3:$D$23, 0)),"N/A based on utility billing method"),"N/A move-in date after 3/1/2024"))</f>
        <v/>
      </c>
      <c r="M469" s="165" t="str">
        <f>IF('2 - Unit Info'!U469 &lt;&gt;"", '2 - Unit Info'!U469, "")</f>
        <v/>
      </c>
      <c r="N469" s="164" t="str">
        <f>IF(LEN(F469)=0,"",IF(F469&lt;DATE(2024,3,1),IF(M469="Paid by tenant to landlord/third party (RUBS)", '5 - Utilities Total'!$D$30*'6 - Per Unit Calculation'!D469,"N/A based on utility billing method"),"N/A move-in date after 3/1/2024"))</f>
        <v/>
      </c>
      <c r="O469" s="182" t="str">
        <f>IF(LEN(F469)=0,"",IF(F469&lt;DATE(2024,3,1),IF(M469="Paid by tenant to landlord/third party (RUBS)",INDEX('Calculation Chart - SCC'!$H$3:$H$23, MATCH(E469,'Calculation Chart - SCC'!$G$3:$G$23, 0)),"N/A based on utility billing method"),"N/A move-in date after 3/1/2024"))</f>
        <v/>
      </c>
      <c r="Q469" s="184" t="str">
        <f t="shared" si="14"/>
        <v/>
      </c>
      <c r="R469" s="97" t="str">
        <f t="shared" si="15"/>
        <v/>
      </c>
    </row>
    <row r="470" spans="1:18" ht="15.75" x14ac:dyDescent="0.25">
      <c r="A470" s="159" t="str">
        <f>IF('2 - Unit Info'!A470&lt;&gt;"",'2 - Unit Info'!A470,"")</f>
        <v/>
      </c>
      <c r="B470" s="160" t="str">
        <f>IF('2 - Unit Info'!E470&lt;&gt;"",'2 - Unit Info'!E470,"")</f>
        <v/>
      </c>
      <c r="C470" s="160" t="str">
        <f>IF('2 - Unit Info'!K470&lt;&gt;"",'2 - Unit Info'!K470,"")</f>
        <v/>
      </c>
      <c r="D470" s="160" t="str">
        <f>IF('2 - Unit Info'!H470&lt;&gt;"",'2 - Unit Info'!H470,"")</f>
        <v/>
      </c>
      <c r="E470" s="161" t="str">
        <f>IF('2 - Unit Info'!J470&lt;&gt;"",'2 - Unit Info'!J470,"")</f>
        <v/>
      </c>
      <c r="F470" s="162" t="str">
        <f>IF('2 - Unit Info'!L470 &lt;&gt;"", '2 - Unit Info'!L470, "")</f>
        <v/>
      </c>
      <c r="G470" s="163" t="str">
        <f>IF('2 - Unit Info'!S470 &lt;&gt;"", '2 - Unit Info'!S470, "")</f>
        <v/>
      </c>
      <c r="H470" s="164" t="str">
        <f>IF(LEN(F470)=0,"",IF(F470&lt;DATE(2024,3,1),IF(G470="Paid by tenant to landlord/third party (RUBS)", '5 - Utilities Total'!$D$20*'6 - Per Unit Calculation'!D470,"N/A based on utility billing method"),"N/A move-in date after 3/1/2024"))</f>
        <v/>
      </c>
      <c r="I470" s="164" t="str">
        <f>IF(LEN(F470)=0,"",IF(F470&lt;DATE(2024,3,1),IF(G470="Paid by tenant to landlord/third party (RUBS)", INDEX('Calculation Chart - SCC'!$B$3:$B$23, MATCH(E470,'Calculation Chart - SCC'!$A$3:$A$23, 0)),"N/A based on utility billing method"),"N/A move-in date after 3/1/2024"))</f>
        <v/>
      </c>
      <c r="J470" s="165" t="str">
        <f>IF('2 - Unit Info'!T470 &lt;&gt;"", '2 - Unit Info'!T470, "")</f>
        <v/>
      </c>
      <c r="K470" s="164" t="str">
        <f>IF(LEN(F470)=0,"",IF(F470&lt;DATE(2024,3,1),IF(J470="Paid by tenant to landlord/third party (RUBS)", '5 - Utilities Total'!$D$25*'6 - Per Unit Calculation'!D470,"N/A based on utility billing method"),"N/A move-in date after 3/1/2024"))</f>
        <v/>
      </c>
      <c r="L470" s="164" t="str">
        <f>IF(LEN(F470)=0,"",IF(F470&lt;DATE(2024,3,1),IF(J470="Paid by tenant to landlord/third party (RUBS)",INDEX('Calculation Chart - SCC'!$E$3:$E$23, MATCH(E470,'Calculation Chart - SCC'!$D$3:$D$23, 0)),"N/A based on utility billing method"),"N/A move-in date after 3/1/2024"))</f>
        <v/>
      </c>
      <c r="M470" s="165" t="str">
        <f>IF('2 - Unit Info'!U470 &lt;&gt;"", '2 - Unit Info'!U470, "")</f>
        <v/>
      </c>
      <c r="N470" s="164" t="str">
        <f>IF(LEN(F470)=0,"",IF(F470&lt;DATE(2024,3,1),IF(M470="Paid by tenant to landlord/third party (RUBS)", '5 - Utilities Total'!$D$30*'6 - Per Unit Calculation'!D470,"N/A based on utility billing method"),"N/A move-in date after 3/1/2024"))</f>
        <v/>
      </c>
      <c r="O470" s="182" t="str">
        <f>IF(LEN(F470)=0,"",IF(F470&lt;DATE(2024,3,1),IF(M470="Paid by tenant to landlord/third party (RUBS)",INDEX('Calculation Chart - SCC'!$H$3:$H$23, MATCH(E470,'Calculation Chart - SCC'!$G$3:$G$23, 0)),"N/A based on utility billing method"),"N/A move-in date after 3/1/2024"))</f>
        <v/>
      </c>
      <c r="Q470" s="184" t="str">
        <f t="shared" si="14"/>
        <v/>
      </c>
      <c r="R470" s="97" t="str">
        <f t="shared" si="15"/>
        <v/>
      </c>
    </row>
    <row r="471" spans="1:18" ht="15.75" x14ac:dyDescent="0.25">
      <c r="A471" s="159" t="str">
        <f>IF('2 - Unit Info'!A471&lt;&gt;"",'2 - Unit Info'!A471,"")</f>
        <v/>
      </c>
      <c r="B471" s="160" t="str">
        <f>IF('2 - Unit Info'!E471&lt;&gt;"",'2 - Unit Info'!E471,"")</f>
        <v/>
      </c>
      <c r="C471" s="160" t="str">
        <f>IF('2 - Unit Info'!K471&lt;&gt;"",'2 - Unit Info'!K471,"")</f>
        <v/>
      </c>
      <c r="D471" s="160" t="str">
        <f>IF('2 - Unit Info'!H471&lt;&gt;"",'2 - Unit Info'!H471,"")</f>
        <v/>
      </c>
      <c r="E471" s="161" t="str">
        <f>IF('2 - Unit Info'!J471&lt;&gt;"",'2 - Unit Info'!J471,"")</f>
        <v/>
      </c>
      <c r="F471" s="162" t="str">
        <f>IF('2 - Unit Info'!L471 &lt;&gt;"", '2 - Unit Info'!L471, "")</f>
        <v/>
      </c>
      <c r="G471" s="163" t="str">
        <f>IF('2 - Unit Info'!S471 &lt;&gt;"", '2 - Unit Info'!S471, "")</f>
        <v/>
      </c>
      <c r="H471" s="164" t="str">
        <f>IF(LEN(F471)=0,"",IF(F471&lt;DATE(2024,3,1),IF(G471="Paid by tenant to landlord/third party (RUBS)", '5 - Utilities Total'!$D$20*'6 - Per Unit Calculation'!D471,"N/A based on utility billing method"),"N/A move-in date after 3/1/2024"))</f>
        <v/>
      </c>
      <c r="I471" s="164" t="str">
        <f>IF(LEN(F471)=0,"",IF(F471&lt;DATE(2024,3,1),IF(G471="Paid by tenant to landlord/third party (RUBS)", INDEX('Calculation Chart - SCC'!$B$3:$B$23, MATCH(E471,'Calculation Chart - SCC'!$A$3:$A$23, 0)),"N/A based on utility billing method"),"N/A move-in date after 3/1/2024"))</f>
        <v/>
      </c>
      <c r="J471" s="165" t="str">
        <f>IF('2 - Unit Info'!T471 &lt;&gt;"", '2 - Unit Info'!T471, "")</f>
        <v/>
      </c>
      <c r="K471" s="164" t="str">
        <f>IF(LEN(F471)=0,"",IF(F471&lt;DATE(2024,3,1),IF(J471="Paid by tenant to landlord/third party (RUBS)", '5 - Utilities Total'!$D$25*'6 - Per Unit Calculation'!D471,"N/A based on utility billing method"),"N/A move-in date after 3/1/2024"))</f>
        <v/>
      </c>
      <c r="L471" s="164" t="str">
        <f>IF(LEN(F471)=0,"",IF(F471&lt;DATE(2024,3,1),IF(J471="Paid by tenant to landlord/third party (RUBS)",INDEX('Calculation Chart - SCC'!$E$3:$E$23, MATCH(E471,'Calculation Chart - SCC'!$D$3:$D$23, 0)),"N/A based on utility billing method"),"N/A move-in date after 3/1/2024"))</f>
        <v/>
      </c>
      <c r="M471" s="165" t="str">
        <f>IF('2 - Unit Info'!U471 &lt;&gt;"", '2 - Unit Info'!U471, "")</f>
        <v/>
      </c>
      <c r="N471" s="164" t="str">
        <f>IF(LEN(F471)=0,"",IF(F471&lt;DATE(2024,3,1),IF(M471="Paid by tenant to landlord/third party (RUBS)", '5 - Utilities Total'!$D$30*'6 - Per Unit Calculation'!D471,"N/A based on utility billing method"),"N/A move-in date after 3/1/2024"))</f>
        <v/>
      </c>
      <c r="O471" s="182" t="str">
        <f>IF(LEN(F471)=0,"",IF(F471&lt;DATE(2024,3,1),IF(M471="Paid by tenant to landlord/third party (RUBS)",INDEX('Calculation Chart - SCC'!$H$3:$H$23, MATCH(E471,'Calculation Chart - SCC'!$G$3:$G$23, 0)),"N/A based on utility billing method"),"N/A move-in date after 3/1/2024"))</f>
        <v/>
      </c>
      <c r="Q471" s="184" t="str">
        <f t="shared" si="14"/>
        <v/>
      </c>
      <c r="R471" s="97" t="str">
        <f t="shared" si="15"/>
        <v/>
      </c>
    </row>
    <row r="472" spans="1:18" ht="15.75" x14ac:dyDescent="0.25">
      <c r="A472" s="159" t="str">
        <f>IF('2 - Unit Info'!A472&lt;&gt;"",'2 - Unit Info'!A472,"")</f>
        <v/>
      </c>
      <c r="B472" s="160" t="str">
        <f>IF('2 - Unit Info'!E472&lt;&gt;"",'2 - Unit Info'!E472,"")</f>
        <v/>
      </c>
      <c r="C472" s="160" t="str">
        <f>IF('2 - Unit Info'!K472&lt;&gt;"",'2 - Unit Info'!K472,"")</f>
        <v/>
      </c>
      <c r="D472" s="160" t="str">
        <f>IF('2 - Unit Info'!H472&lt;&gt;"",'2 - Unit Info'!H472,"")</f>
        <v/>
      </c>
      <c r="E472" s="161" t="str">
        <f>IF('2 - Unit Info'!J472&lt;&gt;"",'2 - Unit Info'!J472,"")</f>
        <v/>
      </c>
      <c r="F472" s="162" t="str">
        <f>IF('2 - Unit Info'!L472 &lt;&gt;"", '2 - Unit Info'!L472, "")</f>
        <v/>
      </c>
      <c r="G472" s="163" t="str">
        <f>IF('2 - Unit Info'!S472 &lt;&gt;"", '2 - Unit Info'!S472, "")</f>
        <v/>
      </c>
      <c r="H472" s="164" t="str">
        <f>IF(LEN(F472)=0,"",IF(F472&lt;DATE(2024,3,1),IF(G472="Paid by tenant to landlord/third party (RUBS)", '5 - Utilities Total'!$D$20*'6 - Per Unit Calculation'!D472,"N/A based on utility billing method"),"N/A move-in date after 3/1/2024"))</f>
        <v/>
      </c>
      <c r="I472" s="164" t="str">
        <f>IF(LEN(F472)=0,"",IF(F472&lt;DATE(2024,3,1),IF(G472="Paid by tenant to landlord/third party (RUBS)", INDEX('Calculation Chart - SCC'!$B$3:$B$23, MATCH(E472,'Calculation Chart - SCC'!$A$3:$A$23, 0)),"N/A based on utility billing method"),"N/A move-in date after 3/1/2024"))</f>
        <v/>
      </c>
      <c r="J472" s="165" t="str">
        <f>IF('2 - Unit Info'!T472 &lt;&gt;"", '2 - Unit Info'!T472, "")</f>
        <v/>
      </c>
      <c r="K472" s="164" t="str">
        <f>IF(LEN(F472)=0,"",IF(F472&lt;DATE(2024,3,1),IF(J472="Paid by tenant to landlord/third party (RUBS)", '5 - Utilities Total'!$D$25*'6 - Per Unit Calculation'!D472,"N/A based on utility billing method"),"N/A move-in date after 3/1/2024"))</f>
        <v/>
      </c>
      <c r="L472" s="164" t="str">
        <f>IF(LEN(F472)=0,"",IF(F472&lt;DATE(2024,3,1),IF(J472="Paid by tenant to landlord/third party (RUBS)",INDEX('Calculation Chart - SCC'!$E$3:$E$23, MATCH(E472,'Calculation Chart - SCC'!$D$3:$D$23, 0)),"N/A based on utility billing method"),"N/A move-in date after 3/1/2024"))</f>
        <v/>
      </c>
      <c r="M472" s="165" t="str">
        <f>IF('2 - Unit Info'!U472 &lt;&gt;"", '2 - Unit Info'!U472, "")</f>
        <v/>
      </c>
      <c r="N472" s="164" t="str">
        <f>IF(LEN(F472)=0,"",IF(F472&lt;DATE(2024,3,1),IF(M472="Paid by tenant to landlord/third party (RUBS)", '5 - Utilities Total'!$D$30*'6 - Per Unit Calculation'!D472,"N/A based on utility billing method"),"N/A move-in date after 3/1/2024"))</f>
        <v/>
      </c>
      <c r="O472" s="182" t="str">
        <f>IF(LEN(F472)=0,"",IF(F472&lt;DATE(2024,3,1),IF(M472="Paid by tenant to landlord/third party (RUBS)",INDEX('Calculation Chart - SCC'!$H$3:$H$23, MATCH(E472,'Calculation Chart - SCC'!$G$3:$G$23, 0)),"N/A based on utility billing method"),"N/A move-in date after 3/1/2024"))</f>
        <v/>
      </c>
      <c r="Q472" s="184" t="str">
        <f t="shared" si="14"/>
        <v/>
      </c>
      <c r="R472" s="97" t="str">
        <f t="shared" si="15"/>
        <v/>
      </c>
    </row>
    <row r="473" spans="1:18" ht="15.75" x14ac:dyDescent="0.25">
      <c r="A473" s="159" t="str">
        <f>IF('2 - Unit Info'!A473&lt;&gt;"",'2 - Unit Info'!A473,"")</f>
        <v/>
      </c>
      <c r="B473" s="160" t="str">
        <f>IF('2 - Unit Info'!E473&lt;&gt;"",'2 - Unit Info'!E473,"")</f>
        <v/>
      </c>
      <c r="C473" s="160" t="str">
        <f>IF('2 - Unit Info'!K473&lt;&gt;"",'2 - Unit Info'!K473,"")</f>
        <v/>
      </c>
      <c r="D473" s="160" t="str">
        <f>IF('2 - Unit Info'!H473&lt;&gt;"",'2 - Unit Info'!H473,"")</f>
        <v/>
      </c>
      <c r="E473" s="161" t="str">
        <f>IF('2 - Unit Info'!J473&lt;&gt;"",'2 - Unit Info'!J473,"")</f>
        <v/>
      </c>
      <c r="F473" s="162" t="str">
        <f>IF('2 - Unit Info'!L473 &lt;&gt;"", '2 - Unit Info'!L473, "")</f>
        <v/>
      </c>
      <c r="G473" s="163" t="str">
        <f>IF('2 - Unit Info'!S473 &lt;&gt;"", '2 - Unit Info'!S473, "")</f>
        <v/>
      </c>
      <c r="H473" s="164" t="str">
        <f>IF(LEN(F473)=0,"",IF(F473&lt;DATE(2024,3,1),IF(G473="Paid by tenant to landlord/third party (RUBS)", '5 - Utilities Total'!$D$20*'6 - Per Unit Calculation'!D473,"N/A based on utility billing method"),"N/A move-in date after 3/1/2024"))</f>
        <v/>
      </c>
      <c r="I473" s="164" t="str">
        <f>IF(LEN(F473)=0,"",IF(F473&lt;DATE(2024,3,1),IF(G473="Paid by tenant to landlord/third party (RUBS)", INDEX('Calculation Chart - SCC'!$B$3:$B$23, MATCH(E473,'Calculation Chart - SCC'!$A$3:$A$23, 0)),"N/A based on utility billing method"),"N/A move-in date after 3/1/2024"))</f>
        <v/>
      </c>
      <c r="J473" s="165" t="str">
        <f>IF('2 - Unit Info'!T473 &lt;&gt;"", '2 - Unit Info'!T473, "")</f>
        <v/>
      </c>
      <c r="K473" s="164" t="str">
        <f>IF(LEN(F473)=0,"",IF(F473&lt;DATE(2024,3,1),IF(J473="Paid by tenant to landlord/third party (RUBS)", '5 - Utilities Total'!$D$25*'6 - Per Unit Calculation'!D473,"N/A based on utility billing method"),"N/A move-in date after 3/1/2024"))</f>
        <v/>
      </c>
      <c r="L473" s="164" t="str">
        <f>IF(LEN(F473)=0,"",IF(F473&lt;DATE(2024,3,1),IF(J473="Paid by tenant to landlord/third party (RUBS)",INDEX('Calculation Chart - SCC'!$E$3:$E$23, MATCH(E473,'Calculation Chart - SCC'!$D$3:$D$23, 0)),"N/A based on utility billing method"),"N/A move-in date after 3/1/2024"))</f>
        <v/>
      </c>
      <c r="M473" s="165" t="str">
        <f>IF('2 - Unit Info'!U473 &lt;&gt;"", '2 - Unit Info'!U473, "")</f>
        <v/>
      </c>
      <c r="N473" s="164" t="str">
        <f>IF(LEN(F473)=0,"",IF(F473&lt;DATE(2024,3,1),IF(M473="Paid by tenant to landlord/third party (RUBS)", '5 - Utilities Total'!$D$30*'6 - Per Unit Calculation'!D473,"N/A based on utility billing method"),"N/A move-in date after 3/1/2024"))</f>
        <v/>
      </c>
      <c r="O473" s="182" t="str">
        <f>IF(LEN(F473)=0,"",IF(F473&lt;DATE(2024,3,1),IF(M473="Paid by tenant to landlord/third party (RUBS)",INDEX('Calculation Chart - SCC'!$H$3:$H$23, MATCH(E473,'Calculation Chart - SCC'!$G$3:$G$23, 0)),"N/A based on utility billing method"),"N/A move-in date after 3/1/2024"))</f>
        <v/>
      </c>
      <c r="Q473" s="184" t="str">
        <f t="shared" si="14"/>
        <v/>
      </c>
      <c r="R473" s="97" t="str">
        <f t="shared" si="15"/>
        <v/>
      </c>
    </row>
    <row r="474" spans="1:18" ht="15.75" x14ac:dyDescent="0.25">
      <c r="A474" s="159" t="str">
        <f>IF('2 - Unit Info'!A474&lt;&gt;"",'2 - Unit Info'!A474,"")</f>
        <v/>
      </c>
      <c r="B474" s="160" t="str">
        <f>IF('2 - Unit Info'!E474&lt;&gt;"",'2 - Unit Info'!E474,"")</f>
        <v/>
      </c>
      <c r="C474" s="160" t="str">
        <f>IF('2 - Unit Info'!K474&lt;&gt;"",'2 - Unit Info'!K474,"")</f>
        <v/>
      </c>
      <c r="D474" s="160" t="str">
        <f>IF('2 - Unit Info'!H474&lt;&gt;"",'2 - Unit Info'!H474,"")</f>
        <v/>
      </c>
      <c r="E474" s="161" t="str">
        <f>IF('2 - Unit Info'!J474&lt;&gt;"",'2 - Unit Info'!J474,"")</f>
        <v/>
      </c>
      <c r="F474" s="162" t="str">
        <f>IF('2 - Unit Info'!L474 &lt;&gt;"", '2 - Unit Info'!L474, "")</f>
        <v/>
      </c>
      <c r="G474" s="163" t="str">
        <f>IF('2 - Unit Info'!S474 &lt;&gt;"", '2 - Unit Info'!S474, "")</f>
        <v/>
      </c>
      <c r="H474" s="164" t="str">
        <f>IF(LEN(F474)=0,"",IF(F474&lt;DATE(2024,3,1),IF(G474="Paid by tenant to landlord/third party (RUBS)", '5 - Utilities Total'!$D$20*'6 - Per Unit Calculation'!D474,"N/A based on utility billing method"),"N/A move-in date after 3/1/2024"))</f>
        <v/>
      </c>
      <c r="I474" s="164" t="str">
        <f>IF(LEN(F474)=0,"",IF(F474&lt;DATE(2024,3,1),IF(G474="Paid by tenant to landlord/third party (RUBS)", INDEX('Calculation Chart - SCC'!$B$3:$B$23, MATCH(E474,'Calculation Chart - SCC'!$A$3:$A$23, 0)),"N/A based on utility billing method"),"N/A move-in date after 3/1/2024"))</f>
        <v/>
      </c>
      <c r="J474" s="165" t="str">
        <f>IF('2 - Unit Info'!T474 &lt;&gt;"", '2 - Unit Info'!T474, "")</f>
        <v/>
      </c>
      <c r="K474" s="164" t="str">
        <f>IF(LEN(F474)=0,"",IF(F474&lt;DATE(2024,3,1),IF(J474="Paid by tenant to landlord/third party (RUBS)", '5 - Utilities Total'!$D$25*'6 - Per Unit Calculation'!D474,"N/A based on utility billing method"),"N/A move-in date after 3/1/2024"))</f>
        <v/>
      </c>
      <c r="L474" s="164" t="str">
        <f>IF(LEN(F474)=0,"",IF(F474&lt;DATE(2024,3,1),IF(J474="Paid by tenant to landlord/third party (RUBS)",INDEX('Calculation Chart - SCC'!$E$3:$E$23, MATCH(E474,'Calculation Chart - SCC'!$D$3:$D$23, 0)),"N/A based on utility billing method"),"N/A move-in date after 3/1/2024"))</f>
        <v/>
      </c>
      <c r="M474" s="165" t="str">
        <f>IF('2 - Unit Info'!U474 &lt;&gt;"", '2 - Unit Info'!U474, "")</f>
        <v/>
      </c>
      <c r="N474" s="164" t="str">
        <f>IF(LEN(F474)=0,"",IF(F474&lt;DATE(2024,3,1),IF(M474="Paid by tenant to landlord/third party (RUBS)", '5 - Utilities Total'!$D$30*'6 - Per Unit Calculation'!D474,"N/A based on utility billing method"),"N/A move-in date after 3/1/2024"))</f>
        <v/>
      </c>
      <c r="O474" s="182" t="str">
        <f>IF(LEN(F474)=0,"",IF(F474&lt;DATE(2024,3,1),IF(M474="Paid by tenant to landlord/third party (RUBS)",INDEX('Calculation Chart - SCC'!$H$3:$H$23, MATCH(E474,'Calculation Chart - SCC'!$G$3:$G$23, 0)),"N/A based on utility billing method"),"N/A move-in date after 3/1/2024"))</f>
        <v/>
      </c>
      <c r="Q474" s="184" t="str">
        <f t="shared" si="14"/>
        <v/>
      </c>
      <c r="R474" s="97" t="str">
        <f t="shared" si="15"/>
        <v/>
      </c>
    </row>
    <row r="475" spans="1:18" ht="15.75" x14ac:dyDescent="0.25">
      <c r="A475" s="159" t="str">
        <f>IF('2 - Unit Info'!A475&lt;&gt;"",'2 - Unit Info'!A475,"")</f>
        <v/>
      </c>
      <c r="B475" s="160" t="str">
        <f>IF('2 - Unit Info'!E475&lt;&gt;"",'2 - Unit Info'!E475,"")</f>
        <v/>
      </c>
      <c r="C475" s="160" t="str">
        <f>IF('2 - Unit Info'!K475&lt;&gt;"",'2 - Unit Info'!K475,"")</f>
        <v/>
      </c>
      <c r="D475" s="160" t="str">
        <f>IF('2 - Unit Info'!H475&lt;&gt;"",'2 - Unit Info'!H475,"")</f>
        <v/>
      </c>
      <c r="E475" s="161" t="str">
        <f>IF('2 - Unit Info'!J475&lt;&gt;"",'2 - Unit Info'!J475,"")</f>
        <v/>
      </c>
      <c r="F475" s="162" t="str">
        <f>IF('2 - Unit Info'!L475 &lt;&gt;"", '2 - Unit Info'!L475, "")</f>
        <v/>
      </c>
      <c r="G475" s="163" t="str">
        <f>IF('2 - Unit Info'!S475 &lt;&gt;"", '2 - Unit Info'!S475, "")</f>
        <v/>
      </c>
      <c r="H475" s="164" t="str">
        <f>IF(LEN(F475)=0,"",IF(F475&lt;DATE(2024,3,1),IF(G475="Paid by tenant to landlord/third party (RUBS)", '5 - Utilities Total'!$D$20*'6 - Per Unit Calculation'!D475,"N/A based on utility billing method"),"N/A move-in date after 3/1/2024"))</f>
        <v/>
      </c>
      <c r="I475" s="164" t="str">
        <f>IF(LEN(F475)=0,"",IF(F475&lt;DATE(2024,3,1),IF(G475="Paid by tenant to landlord/third party (RUBS)", INDEX('Calculation Chart - SCC'!$B$3:$B$23, MATCH(E475,'Calculation Chart - SCC'!$A$3:$A$23, 0)),"N/A based on utility billing method"),"N/A move-in date after 3/1/2024"))</f>
        <v/>
      </c>
      <c r="J475" s="165" t="str">
        <f>IF('2 - Unit Info'!T475 &lt;&gt;"", '2 - Unit Info'!T475, "")</f>
        <v/>
      </c>
      <c r="K475" s="164" t="str">
        <f>IF(LEN(F475)=0,"",IF(F475&lt;DATE(2024,3,1),IF(J475="Paid by tenant to landlord/third party (RUBS)", '5 - Utilities Total'!$D$25*'6 - Per Unit Calculation'!D475,"N/A based on utility billing method"),"N/A move-in date after 3/1/2024"))</f>
        <v/>
      </c>
      <c r="L475" s="164" t="str">
        <f>IF(LEN(F475)=0,"",IF(F475&lt;DATE(2024,3,1),IF(J475="Paid by tenant to landlord/third party (RUBS)",INDEX('Calculation Chart - SCC'!$E$3:$E$23, MATCH(E475,'Calculation Chart - SCC'!$D$3:$D$23, 0)),"N/A based on utility billing method"),"N/A move-in date after 3/1/2024"))</f>
        <v/>
      </c>
      <c r="M475" s="165" t="str">
        <f>IF('2 - Unit Info'!U475 &lt;&gt;"", '2 - Unit Info'!U475, "")</f>
        <v/>
      </c>
      <c r="N475" s="164" t="str">
        <f>IF(LEN(F475)=0,"",IF(F475&lt;DATE(2024,3,1),IF(M475="Paid by tenant to landlord/third party (RUBS)", '5 - Utilities Total'!$D$30*'6 - Per Unit Calculation'!D475,"N/A based on utility billing method"),"N/A move-in date after 3/1/2024"))</f>
        <v/>
      </c>
      <c r="O475" s="182" t="str">
        <f>IF(LEN(F475)=0,"",IF(F475&lt;DATE(2024,3,1),IF(M475="Paid by tenant to landlord/third party (RUBS)",INDEX('Calculation Chart - SCC'!$H$3:$H$23, MATCH(E475,'Calculation Chart - SCC'!$G$3:$G$23, 0)),"N/A based on utility billing method"),"N/A move-in date after 3/1/2024"))</f>
        <v/>
      </c>
      <c r="Q475" s="184" t="str">
        <f t="shared" si="14"/>
        <v/>
      </c>
      <c r="R475" s="97" t="str">
        <f t="shared" si="15"/>
        <v/>
      </c>
    </row>
    <row r="476" spans="1:18" ht="15.75" x14ac:dyDescent="0.25">
      <c r="A476" s="159" t="str">
        <f>IF('2 - Unit Info'!A476&lt;&gt;"",'2 - Unit Info'!A476,"")</f>
        <v/>
      </c>
      <c r="B476" s="160" t="str">
        <f>IF('2 - Unit Info'!E476&lt;&gt;"",'2 - Unit Info'!E476,"")</f>
        <v/>
      </c>
      <c r="C476" s="160" t="str">
        <f>IF('2 - Unit Info'!K476&lt;&gt;"",'2 - Unit Info'!K476,"")</f>
        <v/>
      </c>
      <c r="D476" s="160" t="str">
        <f>IF('2 - Unit Info'!H476&lt;&gt;"",'2 - Unit Info'!H476,"")</f>
        <v/>
      </c>
      <c r="E476" s="161" t="str">
        <f>IF('2 - Unit Info'!J476&lt;&gt;"",'2 - Unit Info'!J476,"")</f>
        <v/>
      </c>
      <c r="F476" s="162" t="str">
        <f>IF('2 - Unit Info'!L476 &lt;&gt;"", '2 - Unit Info'!L476, "")</f>
        <v/>
      </c>
      <c r="G476" s="163" t="str">
        <f>IF('2 - Unit Info'!S476 &lt;&gt;"", '2 - Unit Info'!S476, "")</f>
        <v/>
      </c>
      <c r="H476" s="164" t="str">
        <f>IF(LEN(F476)=0,"",IF(F476&lt;DATE(2024,3,1),IF(G476="Paid by tenant to landlord/third party (RUBS)", '5 - Utilities Total'!$D$20*'6 - Per Unit Calculation'!D476,"N/A based on utility billing method"),"N/A move-in date after 3/1/2024"))</f>
        <v/>
      </c>
      <c r="I476" s="164" t="str">
        <f>IF(LEN(F476)=0,"",IF(F476&lt;DATE(2024,3,1),IF(G476="Paid by tenant to landlord/third party (RUBS)", INDEX('Calculation Chart - SCC'!$B$3:$B$23, MATCH(E476,'Calculation Chart - SCC'!$A$3:$A$23, 0)),"N/A based on utility billing method"),"N/A move-in date after 3/1/2024"))</f>
        <v/>
      </c>
      <c r="J476" s="165" t="str">
        <f>IF('2 - Unit Info'!T476 &lt;&gt;"", '2 - Unit Info'!T476, "")</f>
        <v/>
      </c>
      <c r="K476" s="164" t="str">
        <f>IF(LEN(F476)=0,"",IF(F476&lt;DATE(2024,3,1),IF(J476="Paid by tenant to landlord/third party (RUBS)", '5 - Utilities Total'!$D$25*'6 - Per Unit Calculation'!D476,"N/A based on utility billing method"),"N/A move-in date after 3/1/2024"))</f>
        <v/>
      </c>
      <c r="L476" s="164" t="str">
        <f>IF(LEN(F476)=0,"",IF(F476&lt;DATE(2024,3,1),IF(J476="Paid by tenant to landlord/third party (RUBS)",INDEX('Calculation Chart - SCC'!$E$3:$E$23, MATCH(E476,'Calculation Chart - SCC'!$D$3:$D$23, 0)),"N/A based on utility billing method"),"N/A move-in date after 3/1/2024"))</f>
        <v/>
      </c>
      <c r="M476" s="165" t="str">
        <f>IF('2 - Unit Info'!U476 &lt;&gt;"", '2 - Unit Info'!U476, "")</f>
        <v/>
      </c>
      <c r="N476" s="164" t="str">
        <f>IF(LEN(F476)=0,"",IF(F476&lt;DATE(2024,3,1),IF(M476="Paid by tenant to landlord/third party (RUBS)", '5 - Utilities Total'!$D$30*'6 - Per Unit Calculation'!D476,"N/A based on utility billing method"),"N/A move-in date after 3/1/2024"))</f>
        <v/>
      </c>
      <c r="O476" s="182" t="str">
        <f>IF(LEN(F476)=0,"",IF(F476&lt;DATE(2024,3,1),IF(M476="Paid by tenant to landlord/third party (RUBS)",INDEX('Calculation Chart - SCC'!$H$3:$H$23, MATCH(E476,'Calculation Chart - SCC'!$G$3:$G$23, 0)),"N/A based on utility billing method"),"N/A move-in date after 3/1/2024"))</f>
        <v/>
      </c>
      <c r="Q476" s="184" t="str">
        <f t="shared" si="14"/>
        <v/>
      </c>
      <c r="R476" s="97" t="str">
        <f t="shared" si="15"/>
        <v/>
      </c>
    </row>
    <row r="477" spans="1:18" ht="15.75" x14ac:dyDescent="0.25">
      <c r="A477" s="159" t="str">
        <f>IF('2 - Unit Info'!A477&lt;&gt;"",'2 - Unit Info'!A477,"")</f>
        <v/>
      </c>
      <c r="B477" s="160" t="str">
        <f>IF('2 - Unit Info'!E477&lt;&gt;"",'2 - Unit Info'!E477,"")</f>
        <v/>
      </c>
      <c r="C477" s="160" t="str">
        <f>IF('2 - Unit Info'!K477&lt;&gt;"",'2 - Unit Info'!K477,"")</f>
        <v/>
      </c>
      <c r="D477" s="160" t="str">
        <f>IF('2 - Unit Info'!H477&lt;&gt;"",'2 - Unit Info'!H477,"")</f>
        <v/>
      </c>
      <c r="E477" s="161" t="str">
        <f>IF('2 - Unit Info'!J477&lt;&gt;"",'2 - Unit Info'!J477,"")</f>
        <v/>
      </c>
      <c r="F477" s="162" t="str">
        <f>IF('2 - Unit Info'!L477 &lt;&gt;"", '2 - Unit Info'!L477, "")</f>
        <v/>
      </c>
      <c r="G477" s="163" t="str">
        <f>IF('2 - Unit Info'!S477 &lt;&gt;"", '2 - Unit Info'!S477, "")</f>
        <v/>
      </c>
      <c r="H477" s="164" t="str">
        <f>IF(LEN(F477)=0,"",IF(F477&lt;DATE(2024,3,1),IF(G477="Paid by tenant to landlord/third party (RUBS)", '5 - Utilities Total'!$D$20*'6 - Per Unit Calculation'!D477,"N/A based on utility billing method"),"N/A move-in date after 3/1/2024"))</f>
        <v/>
      </c>
      <c r="I477" s="164" t="str">
        <f>IF(LEN(F477)=0,"",IF(F477&lt;DATE(2024,3,1),IF(G477="Paid by tenant to landlord/third party (RUBS)", INDEX('Calculation Chart - SCC'!$B$3:$B$23, MATCH(E477,'Calculation Chart - SCC'!$A$3:$A$23, 0)),"N/A based on utility billing method"),"N/A move-in date after 3/1/2024"))</f>
        <v/>
      </c>
      <c r="J477" s="165" t="str">
        <f>IF('2 - Unit Info'!T477 &lt;&gt;"", '2 - Unit Info'!T477, "")</f>
        <v/>
      </c>
      <c r="K477" s="164" t="str">
        <f>IF(LEN(F477)=0,"",IF(F477&lt;DATE(2024,3,1),IF(J477="Paid by tenant to landlord/third party (RUBS)", '5 - Utilities Total'!$D$25*'6 - Per Unit Calculation'!D477,"N/A based on utility billing method"),"N/A move-in date after 3/1/2024"))</f>
        <v/>
      </c>
      <c r="L477" s="164" t="str">
        <f>IF(LEN(F477)=0,"",IF(F477&lt;DATE(2024,3,1),IF(J477="Paid by tenant to landlord/third party (RUBS)",INDEX('Calculation Chart - SCC'!$E$3:$E$23, MATCH(E477,'Calculation Chart - SCC'!$D$3:$D$23, 0)),"N/A based on utility billing method"),"N/A move-in date after 3/1/2024"))</f>
        <v/>
      </c>
      <c r="M477" s="165" t="str">
        <f>IF('2 - Unit Info'!U477 &lt;&gt;"", '2 - Unit Info'!U477, "")</f>
        <v/>
      </c>
      <c r="N477" s="164" t="str">
        <f>IF(LEN(F477)=0,"",IF(F477&lt;DATE(2024,3,1),IF(M477="Paid by tenant to landlord/third party (RUBS)", '5 - Utilities Total'!$D$30*'6 - Per Unit Calculation'!D477,"N/A based on utility billing method"),"N/A move-in date after 3/1/2024"))</f>
        <v/>
      </c>
      <c r="O477" s="182" t="str">
        <f>IF(LEN(F477)=0,"",IF(F477&lt;DATE(2024,3,1),IF(M477="Paid by tenant to landlord/third party (RUBS)",INDEX('Calculation Chart - SCC'!$H$3:$H$23, MATCH(E477,'Calculation Chart - SCC'!$G$3:$G$23, 0)),"N/A based on utility billing method"),"N/A move-in date after 3/1/2024"))</f>
        <v/>
      </c>
      <c r="Q477" s="184" t="str">
        <f t="shared" si="14"/>
        <v/>
      </c>
      <c r="R477" s="97" t="str">
        <f t="shared" si="15"/>
        <v/>
      </c>
    </row>
    <row r="478" spans="1:18" ht="15.75" x14ac:dyDescent="0.25">
      <c r="A478" s="159" t="str">
        <f>IF('2 - Unit Info'!A478&lt;&gt;"",'2 - Unit Info'!A478,"")</f>
        <v/>
      </c>
      <c r="B478" s="160" t="str">
        <f>IF('2 - Unit Info'!E478&lt;&gt;"",'2 - Unit Info'!E478,"")</f>
        <v/>
      </c>
      <c r="C478" s="160" t="str">
        <f>IF('2 - Unit Info'!K478&lt;&gt;"",'2 - Unit Info'!K478,"")</f>
        <v/>
      </c>
      <c r="D478" s="160" t="str">
        <f>IF('2 - Unit Info'!H478&lt;&gt;"",'2 - Unit Info'!H478,"")</f>
        <v/>
      </c>
      <c r="E478" s="161" t="str">
        <f>IF('2 - Unit Info'!J478&lt;&gt;"",'2 - Unit Info'!J478,"")</f>
        <v/>
      </c>
      <c r="F478" s="162" t="str">
        <f>IF('2 - Unit Info'!L478 &lt;&gt;"", '2 - Unit Info'!L478, "")</f>
        <v/>
      </c>
      <c r="G478" s="163" t="str">
        <f>IF('2 - Unit Info'!S478 &lt;&gt;"", '2 - Unit Info'!S478, "")</f>
        <v/>
      </c>
      <c r="H478" s="164" t="str">
        <f>IF(LEN(F478)=0,"",IF(F478&lt;DATE(2024,3,1),IF(G478="Paid by tenant to landlord/third party (RUBS)", '5 - Utilities Total'!$D$20*'6 - Per Unit Calculation'!D478,"N/A based on utility billing method"),"N/A move-in date after 3/1/2024"))</f>
        <v/>
      </c>
      <c r="I478" s="164" t="str">
        <f>IF(LEN(F478)=0,"",IF(F478&lt;DATE(2024,3,1),IF(G478="Paid by tenant to landlord/third party (RUBS)", INDEX('Calculation Chart - SCC'!$B$3:$B$23, MATCH(E478,'Calculation Chart - SCC'!$A$3:$A$23, 0)),"N/A based on utility billing method"),"N/A move-in date after 3/1/2024"))</f>
        <v/>
      </c>
      <c r="J478" s="165" t="str">
        <f>IF('2 - Unit Info'!T478 &lt;&gt;"", '2 - Unit Info'!T478, "")</f>
        <v/>
      </c>
      <c r="K478" s="164" t="str">
        <f>IF(LEN(F478)=0,"",IF(F478&lt;DATE(2024,3,1),IF(J478="Paid by tenant to landlord/third party (RUBS)", '5 - Utilities Total'!$D$25*'6 - Per Unit Calculation'!D478,"N/A based on utility billing method"),"N/A move-in date after 3/1/2024"))</f>
        <v/>
      </c>
      <c r="L478" s="164" t="str">
        <f>IF(LEN(F478)=0,"",IF(F478&lt;DATE(2024,3,1),IF(J478="Paid by tenant to landlord/third party (RUBS)",INDEX('Calculation Chart - SCC'!$E$3:$E$23, MATCH(E478,'Calculation Chart - SCC'!$D$3:$D$23, 0)),"N/A based on utility billing method"),"N/A move-in date after 3/1/2024"))</f>
        <v/>
      </c>
      <c r="M478" s="165" t="str">
        <f>IF('2 - Unit Info'!U478 &lt;&gt;"", '2 - Unit Info'!U478, "")</f>
        <v/>
      </c>
      <c r="N478" s="164" t="str">
        <f>IF(LEN(F478)=0,"",IF(F478&lt;DATE(2024,3,1),IF(M478="Paid by tenant to landlord/third party (RUBS)", '5 - Utilities Total'!$D$30*'6 - Per Unit Calculation'!D478,"N/A based on utility billing method"),"N/A move-in date after 3/1/2024"))</f>
        <v/>
      </c>
      <c r="O478" s="182" t="str">
        <f>IF(LEN(F478)=0,"",IF(F478&lt;DATE(2024,3,1),IF(M478="Paid by tenant to landlord/third party (RUBS)",INDEX('Calculation Chart - SCC'!$H$3:$H$23, MATCH(E478,'Calculation Chart - SCC'!$G$3:$G$23, 0)),"N/A based on utility billing method"),"N/A move-in date after 3/1/2024"))</f>
        <v/>
      </c>
      <c r="Q478" s="184" t="str">
        <f t="shared" si="14"/>
        <v/>
      </c>
      <c r="R478" s="97" t="str">
        <f t="shared" si="15"/>
        <v/>
      </c>
    </row>
    <row r="479" spans="1:18" ht="15.75" x14ac:dyDescent="0.25">
      <c r="A479" s="159" t="str">
        <f>IF('2 - Unit Info'!A479&lt;&gt;"",'2 - Unit Info'!A479,"")</f>
        <v/>
      </c>
      <c r="B479" s="160" t="str">
        <f>IF('2 - Unit Info'!E479&lt;&gt;"",'2 - Unit Info'!E479,"")</f>
        <v/>
      </c>
      <c r="C479" s="160" t="str">
        <f>IF('2 - Unit Info'!K479&lt;&gt;"",'2 - Unit Info'!K479,"")</f>
        <v/>
      </c>
      <c r="D479" s="160" t="str">
        <f>IF('2 - Unit Info'!H479&lt;&gt;"",'2 - Unit Info'!H479,"")</f>
        <v/>
      </c>
      <c r="E479" s="161" t="str">
        <f>IF('2 - Unit Info'!J479&lt;&gt;"",'2 - Unit Info'!J479,"")</f>
        <v/>
      </c>
      <c r="F479" s="162" t="str">
        <f>IF('2 - Unit Info'!L479 &lt;&gt;"", '2 - Unit Info'!L479, "")</f>
        <v/>
      </c>
      <c r="G479" s="163" t="str">
        <f>IF('2 - Unit Info'!S479 &lt;&gt;"", '2 - Unit Info'!S479, "")</f>
        <v/>
      </c>
      <c r="H479" s="164" t="str">
        <f>IF(LEN(F479)=0,"",IF(F479&lt;DATE(2024,3,1),IF(G479="Paid by tenant to landlord/third party (RUBS)", '5 - Utilities Total'!$D$20*'6 - Per Unit Calculation'!D479,"N/A based on utility billing method"),"N/A move-in date after 3/1/2024"))</f>
        <v/>
      </c>
      <c r="I479" s="164" t="str">
        <f>IF(LEN(F479)=0,"",IF(F479&lt;DATE(2024,3,1),IF(G479="Paid by tenant to landlord/third party (RUBS)", INDEX('Calculation Chart - SCC'!$B$3:$B$23, MATCH(E479,'Calculation Chart - SCC'!$A$3:$A$23, 0)),"N/A based on utility billing method"),"N/A move-in date after 3/1/2024"))</f>
        <v/>
      </c>
      <c r="J479" s="165" t="str">
        <f>IF('2 - Unit Info'!T479 &lt;&gt;"", '2 - Unit Info'!T479, "")</f>
        <v/>
      </c>
      <c r="K479" s="164" t="str">
        <f>IF(LEN(F479)=0,"",IF(F479&lt;DATE(2024,3,1),IF(J479="Paid by tenant to landlord/third party (RUBS)", '5 - Utilities Total'!$D$25*'6 - Per Unit Calculation'!D479,"N/A based on utility billing method"),"N/A move-in date after 3/1/2024"))</f>
        <v/>
      </c>
      <c r="L479" s="164" t="str">
        <f>IF(LEN(F479)=0,"",IF(F479&lt;DATE(2024,3,1),IF(J479="Paid by tenant to landlord/third party (RUBS)",INDEX('Calculation Chart - SCC'!$E$3:$E$23, MATCH(E479,'Calculation Chart - SCC'!$D$3:$D$23, 0)),"N/A based on utility billing method"),"N/A move-in date after 3/1/2024"))</f>
        <v/>
      </c>
      <c r="M479" s="165" t="str">
        <f>IF('2 - Unit Info'!U479 &lt;&gt;"", '2 - Unit Info'!U479, "")</f>
        <v/>
      </c>
      <c r="N479" s="164" t="str">
        <f>IF(LEN(F479)=0,"",IF(F479&lt;DATE(2024,3,1),IF(M479="Paid by tenant to landlord/third party (RUBS)", '5 - Utilities Total'!$D$30*'6 - Per Unit Calculation'!D479,"N/A based on utility billing method"),"N/A move-in date after 3/1/2024"))</f>
        <v/>
      </c>
      <c r="O479" s="182" t="str">
        <f>IF(LEN(F479)=0,"",IF(F479&lt;DATE(2024,3,1),IF(M479="Paid by tenant to landlord/third party (RUBS)",INDEX('Calculation Chart - SCC'!$H$3:$H$23, MATCH(E479,'Calculation Chart - SCC'!$G$3:$G$23, 0)),"N/A based on utility billing method"),"N/A move-in date after 3/1/2024"))</f>
        <v/>
      </c>
      <c r="Q479" s="184" t="str">
        <f t="shared" si="14"/>
        <v/>
      </c>
      <c r="R479" s="97" t="str">
        <f t="shared" si="15"/>
        <v/>
      </c>
    </row>
    <row r="480" spans="1:18" ht="15.75" x14ac:dyDescent="0.25">
      <c r="A480" s="159" t="str">
        <f>IF('2 - Unit Info'!A480&lt;&gt;"",'2 - Unit Info'!A480,"")</f>
        <v/>
      </c>
      <c r="B480" s="160" t="str">
        <f>IF('2 - Unit Info'!E480&lt;&gt;"",'2 - Unit Info'!E480,"")</f>
        <v/>
      </c>
      <c r="C480" s="160" t="str">
        <f>IF('2 - Unit Info'!K480&lt;&gt;"",'2 - Unit Info'!K480,"")</f>
        <v/>
      </c>
      <c r="D480" s="160" t="str">
        <f>IF('2 - Unit Info'!H480&lt;&gt;"",'2 - Unit Info'!H480,"")</f>
        <v/>
      </c>
      <c r="E480" s="161" t="str">
        <f>IF('2 - Unit Info'!J480&lt;&gt;"",'2 - Unit Info'!J480,"")</f>
        <v/>
      </c>
      <c r="F480" s="162" t="str">
        <f>IF('2 - Unit Info'!L480 &lt;&gt;"", '2 - Unit Info'!L480, "")</f>
        <v/>
      </c>
      <c r="G480" s="163" t="str">
        <f>IF('2 - Unit Info'!S480 &lt;&gt;"", '2 - Unit Info'!S480, "")</f>
        <v/>
      </c>
      <c r="H480" s="164" t="str">
        <f>IF(LEN(F480)=0,"",IF(F480&lt;DATE(2024,3,1),IF(G480="Paid by tenant to landlord/third party (RUBS)", '5 - Utilities Total'!$D$20*'6 - Per Unit Calculation'!D480,"N/A based on utility billing method"),"N/A move-in date after 3/1/2024"))</f>
        <v/>
      </c>
      <c r="I480" s="164" t="str">
        <f>IF(LEN(F480)=0,"",IF(F480&lt;DATE(2024,3,1),IF(G480="Paid by tenant to landlord/third party (RUBS)", INDEX('Calculation Chart - SCC'!$B$3:$B$23, MATCH(E480,'Calculation Chart - SCC'!$A$3:$A$23, 0)),"N/A based on utility billing method"),"N/A move-in date after 3/1/2024"))</f>
        <v/>
      </c>
      <c r="J480" s="165" t="str">
        <f>IF('2 - Unit Info'!T480 &lt;&gt;"", '2 - Unit Info'!T480, "")</f>
        <v/>
      </c>
      <c r="K480" s="164" t="str">
        <f>IF(LEN(F480)=0,"",IF(F480&lt;DATE(2024,3,1),IF(J480="Paid by tenant to landlord/third party (RUBS)", '5 - Utilities Total'!$D$25*'6 - Per Unit Calculation'!D480,"N/A based on utility billing method"),"N/A move-in date after 3/1/2024"))</f>
        <v/>
      </c>
      <c r="L480" s="164" t="str">
        <f>IF(LEN(F480)=0,"",IF(F480&lt;DATE(2024,3,1),IF(J480="Paid by tenant to landlord/third party (RUBS)",INDEX('Calculation Chart - SCC'!$E$3:$E$23, MATCH(E480,'Calculation Chart - SCC'!$D$3:$D$23, 0)),"N/A based on utility billing method"),"N/A move-in date after 3/1/2024"))</f>
        <v/>
      </c>
      <c r="M480" s="165" t="str">
        <f>IF('2 - Unit Info'!U480 &lt;&gt;"", '2 - Unit Info'!U480, "")</f>
        <v/>
      </c>
      <c r="N480" s="164" t="str">
        <f>IF(LEN(F480)=0,"",IF(F480&lt;DATE(2024,3,1),IF(M480="Paid by tenant to landlord/third party (RUBS)", '5 - Utilities Total'!$D$30*'6 - Per Unit Calculation'!D480,"N/A based on utility billing method"),"N/A move-in date after 3/1/2024"))</f>
        <v/>
      </c>
      <c r="O480" s="182" t="str">
        <f>IF(LEN(F480)=0,"",IF(F480&lt;DATE(2024,3,1),IF(M480="Paid by tenant to landlord/third party (RUBS)",INDEX('Calculation Chart - SCC'!$H$3:$H$23, MATCH(E480,'Calculation Chart - SCC'!$G$3:$G$23, 0)),"N/A based on utility billing method"),"N/A move-in date after 3/1/2024"))</f>
        <v/>
      </c>
      <c r="Q480" s="184" t="str">
        <f t="shared" si="14"/>
        <v/>
      </c>
      <c r="R480" s="97" t="str">
        <f t="shared" si="15"/>
        <v/>
      </c>
    </row>
    <row r="481" spans="1:18" ht="15.75" x14ac:dyDescent="0.25">
      <c r="A481" s="159" t="str">
        <f>IF('2 - Unit Info'!A481&lt;&gt;"",'2 - Unit Info'!A481,"")</f>
        <v/>
      </c>
      <c r="B481" s="160" t="str">
        <f>IF('2 - Unit Info'!E481&lt;&gt;"",'2 - Unit Info'!E481,"")</f>
        <v/>
      </c>
      <c r="C481" s="160" t="str">
        <f>IF('2 - Unit Info'!K481&lt;&gt;"",'2 - Unit Info'!K481,"")</f>
        <v/>
      </c>
      <c r="D481" s="160" t="str">
        <f>IF('2 - Unit Info'!H481&lt;&gt;"",'2 - Unit Info'!H481,"")</f>
        <v/>
      </c>
      <c r="E481" s="161" t="str">
        <f>IF('2 - Unit Info'!J481&lt;&gt;"",'2 - Unit Info'!J481,"")</f>
        <v/>
      </c>
      <c r="F481" s="162" t="str">
        <f>IF('2 - Unit Info'!L481 &lt;&gt;"", '2 - Unit Info'!L481, "")</f>
        <v/>
      </c>
      <c r="G481" s="163" t="str">
        <f>IF('2 - Unit Info'!S481 &lt;&gt;"", '2 - Unit Info'!S481, "")</f>
        <v/>
      </c>
      <c r="H481" s="164" t="str">
        <f>IF(LEN(F481)=0,"",IF(F481&lt;DATE(2024,3,1),IF(G481="Paid by tenant to landlord/third party (RUBS)", '5 - Utilities Total'!$D$20*'6 - Per Unit Calculation'!D481,"N/A based on utility billing method"),"N/A move-in date after 3/1/2024"))</f>
        <v/>
      </c>
      <c r="I481" s="164" t="str">
        <f>IF(LEN(F481)=0,"",IF(F481&lt;DATE(2024,3,1),IF(G481="Paid by tenant to landlord/third party (RUBS)", INDEX('Calculation Chart - SCC'!$B$3:$B$23, MATCH(E481,'Calculation Chart - SCC'!$A$3:$A$23, 0)),"N/A based on utility billing method"),"N/A move-in date after 3/1/2024"))</f>
        <v/>
      </c>
      <c r="J481" s="165" t="str">
        <f>IF('2 - Unit Info'!T481 &lt;&gt;"", '2 - Unit Info'!T481, "")</f>
        <v/>
      </c>
      <c r="K481" s="164" t="str">
        <f>IF(LEN(F481)=0,"",IF(F481&lt;DATE(2024,3,1),IF(J481="Paid by tenant to landlord/third party (RUBS)", '5 - Utilities Total'!$D$25*'6 - Per Unit Calculation'!D481,"N/A based on utility billing method"),"N/A move-in date after 3/1/2024"))</f>
        <v/>
      </c>
      <c r="L481" s="164" t="str">
        <f>IF(LEN(F481)=0,"",IF(F481&lt;DATE(2024,3,1),IF(J481="Paid by tenant to landlord/third party (RUBS)",INDEX('Calculation Chart - SCC'!$E$3:$E$23, MATCH(E481,'Calculation Chart - SCC'!$D$3:$D$23, 0)),"N/A based on utility billing method"),"N/A move-in date after 3/1/2024"))</f>
        <v/>
      </c>
      <c r="M481" s="165" t="str">
        <f>IF('2 - Unit Info'!U481 &lt;&gt;"", '2 - Unit Info'!U481, "")</f>
        <v/>
      </c>
      <c r="N481" s="164" t="str">
        <f>IF(LEN(F481)=0,"",IF(F481&lt;DATE(2024,3,1),IF(M481="Paid by tenant to landlord/third party (RUBS)", '5 - Utilities Total'!$D$30*'6 - Per Unit Calculation'!D481,"N/A based on utility billing method"),"N/A move-in date after 3/1/2024"))</f>
        <v/>
      </c>
      <c r="O481" s="182" t="str">
        <f>IF(LEN(F481)=0,"",IF(F481&lt;DATE(2024,3,1),IF(M481="Paid by tenant to landlord/third party (RUBS)",INDEX('Calculation Chart - SCC'!$H$3:$H$23, MATCH(E481,'Calculation Chart - SCC'!$G$3:$G$23, 0)),"N/A based on utility billing method"),"N/A move-in date after 3/1/2024"))</f>
        <v/>
      </c>
      <c r="Q481" s="184" t="str">
        <f t="shared" si="14"/>
        <v/>
      </c>
      <c r="R481" s="97" t="str">
        <f t="shared" si="15"/>
        <v/>
      </c>
    </row>
    <row r="482" spans="1:18" ht="15.75" x14ac:dyDescent="0.25">
      <c r="A482" s="159" t="str">
        <f>IF('2 - Unit Info'!A482&lt;&gt;"",'2 - Unit Info'!A482,"")</f>
        <v/>
      </c>
      <c r="B482" s="160" t="str">
        <f>IF('2 - Unit Info'!E482&lt;&gt;"",'2 - Unit Info'!E482,"")</f>
        <v/>
      </c>
      <c r="C482" s="160" t="str">
        <f>IF('2 - Unit Info'!K482&lt;&gt;"",'2 - Unit Info'!K482,"")</f>
        <v/>
      </c>
      <c r="D482" s="160" t="str">
        <f>IF('2 - Unit Info'!H482&lt;&gt;"",'2 - Unit Info'!H482,"")</f>
        <v/>
      </c>
      <c r="E482" s="161" t="str">
        <f>IF('2 - Unit Info'!J482&lt;&gt;"",'2 - Unit Info'!J482,"")</f>
        <v/>
      </c>
      <c r="F482" s="162" t="str">
        <f>IF('2 - Unit Info'!L482 &lt;&gt;"", '2 - Unit Info'!L482, "")</f>
        <v/>
      </c>
      <c r="G482" s="163" t="str">
        <f>IF('2 - Unit Info'!S482 &lt;&gt;"", '2 - Unit Info'!S482, "")</f>
        <v/>
      </c>
      <c r="H482" s="164" t="str">
        <f>IF(LEN(F482)=0,"",IF(F482&lt;DATE(2024,3,1),IF(G482="Paid by tenant to landlord/third party (RUBS)", '5 - Utilities Total'!$D$20*'6 - Per Unit Calculation'!D482,"N/A based on utility billing method"),"N/A move-in date after 3/1/2024"))</f>
        <v/>
      </c>
      <c r="I482" s="164" t="str">
        <f>IF(LEN(F482)=0,"",IF(F482&lt;DATE(2024,3,1),IF(G482="Paid by tenant to landlord/third party (RUBS)", INDEX('Calculation Chart - SCC'!$B$3:$B$23, MATCH(E482,'Calculation Chart - SCC'!$A$3:$A$23, 0)),"N/A based on utility billing method"),"N/A move-in date after 3/1/2024"))</f>
        <v/>
      </c>
      <c r="J482" s="165" t="str">
        <f>IF('2 - Unit Info'!T482 &lt;&gt;"", '2 - Unit Info'!T482, "")</f>
        <v/>
      </c>
      <c r="K482" s="164" t="str">
        <f>IF(LEN(F482)=0,"",IF(F482&lt;DATE(2024,3,1),IF(J482="Paid by tenant to landlord/third party (RUBS)", '5 - Utilities Total'!$D$25*'6 - Per Unit Calculation'!D482,"N/A based on utility billing method"),"N/A move-in date after 3/1/2024"))</f>
        <v/>
      </c>
      <c r="L482" s="164" t="str">
        <f>IF(LEN(F482)=0,"",IF(F482&lt;DATE(2024,3,1),IF(J482="Paid by tenant to landlord/third party (RUBS)",INDEX('Calculation Chart - SCC'!$E$3:$E$23, MATCH(E482,'Calculation Chart - SCC'!$D$3:$D$23, 0)),"N/A based on utility billing method"),"N/A move-in date after 3/1/2024"))</f>
        <v/>
      </c>
      <c r="M482" s="165" t="str">
        <f>IF('2 - Unit Info'!U482 &lt;&gt;"", '2 - Unit Info'!U482, "")</f>
        <v/>
      </c>
      <c r="N482" s="164" t="str">
        <f>IF(LEN(F482)=0,"",IF(F482&lt;DATE(2024,3,1),IF(M482="Paid by tenant to landlord/third party (RUBS)", '5 - Utilities Total'!$D$30*'6 - Per Unit Calculation'!D482,"N/A based on utility billing method"),"N/A move-in date after 3/1/2024"))</f>
        <v/>
      </c>
      <c r="O482" s="182" t="str">
        <f>IF(LEN(F482)=0,"",IF(F482&lt;DATE(2024,3,1),IF(M482="Paid by tenant to landlord/third party (RUBS)",INDEX('Calculation Chart - SCC'!$H$3:$H$23, MATCH(E482,'Calculation Chart - SCC'!$G$3:$G$23, 0)),"N/A based on utility billing method"),"N/A move-in date after 3/1/2024"))</f>
        <v/>
      </c>
      <c r="Q482" s="184" t="str">
        <f t="shared" si="14"/>
        <v/>
      </c>
      <c r="R482" s="97" t="str">
        <f t="shared" si="15"/>
        <v/>
      </c>
    </row>
    <row r="483" spans="1:18" ht="15.75" x14ac:dyDescent="0.25">
      <c r="A483" s="159" t="str">
        <f>IF('2 - Unit Info'!A483&lt;&gt;"",'2 - Unit Info'!A483,"")</f>
        <v/>
      </c>
      <c r="B483" s="160" t="str">
        <f>IF('2 - Unit Info'!E483&lt;&gt;"",'2 - Unit Info'!E483,"")</f>
        <v/>
      </c>
      <c r="C483" s="160" t="str">
        <f>IF('2 - Unit Info'!K483&lt;&gt;"",'2 - Unit Info'!K483,"")</f>
        <v/>
      </c>
      <c r="D483" s="160" t="str">
        <f>IF('2 - Unit Info'!H483&lt;&gt;"",'2 - Unit Info'!H483,"")</f>
        <v/>
      </c>
      <c r="E483" s="161" t="str">
        <f>IF('2 - Unit Info'!J483&lt;&gt;"",'2 - Unit Info'!J483,"")</f>
        <v/>
      </c>
      <c r="F483" s="162" t="str">
        <f>IF('2 - Unit Info'!L483 &lt;&gt;"", '2 - Unit Info'!L483, "")</f>
        <v/>
      </c>
      <c r="G483" s="163" t="str">
        <f>IF('2 - Unit Info'!S483 &lt;&gt;"", '2 - Unit Info'!S483, "")</f>
        <v/>
      </c>
      <c r="H483" s="164" t="str">
        <f>IF(LEN(F483)=0,"",IF(F483&lt;DATE(2024,3,1),IF(G483="Paid by tenant to landlord/third party (RUBS)", '5 - Utilities Total'!$D$20*'6 - Per Unit Calculation'!D483,"N/A based on utility billing method"),"N/A move-in date after 3/1/2024"))</f>
        <v/>
      </c>
      <c r="I483" s="164" t="str">
        <f>IF(LEN(F483)=0,"",IF(F483&lt;DATE(2024,3,1),IF(G483="Paid by tenant to landlord/third party (RUBS)", INDEX('Calculation Chart - SCC'!$B$3:$B$23, MATCH(E483,'Calculation Chart - SCC'!$A$3:$A$23, 0)),"N/A based on utility billing method"),"N/A move-in date after 3/1/2024"))</f>
        <v/>
      </c>
      <c r="J483" s="165" t="str">
        <f>IF('2 - Unit Info'!T483 &lt;&gt;"", '2 - Unit Info'!T483, "")</f>
        <v/>
      </c>
      <c r="K483" s="164" t="str">
        <f>IF(LEN(F483)=0,"",IF(F483&lt;DATE(2024,3,1),IF(J483="Paid by tenant to landlord/third party (RUBS)", '5 - Utilities Total'!$D$25*'6 - Per Unit Calculation'!D483,"N/A based on utility billing method"),"N/A move-in date after 3/1/2024"))</f>
        <v/>
      </c>
      <c r="L483" s="164" t="str">
        <f>IF(LEN(F483)=0,"",IF(F483&lt;DATE(2024,3,1),IF(J483="Paid by tenant to landlord/third party (RUBS)",INDEX('Calculation Chart - SCC'!$E$3:$E$23, MATCH(E483,'Calculation Chart - SCC'!$D$3:$D$23, 0)),"N/A based on utility billing method"),"N/A move-in date after 3/1/2024"))</f>
        <v/>
      </c>
      <c r="M483" s="165" t="str">
        <f>IF('2 - Unit Info'!U483 &lt;&gt;"", '2 - Unit Info'!U483, "")</f>
        <v/>
      </c>
      <c r="N483" s="164" t="str">
        <f>IF(LEN(F483)=0,"",IF(F483&lt;DATE(2024,3,1),IF(M483="Paid by tenant to landlord/third party (RUBS)", '5 - Utilities Total'!$D$30*'6 - Per Unit Calculation'!D483,"N/A based on utility billing method"),"N/A move-in date after 3/1/2024"))</f>
        <v/>
      </c>
      <c r="O483" s="182" t="str">
        <f>IF(LEN(F483)=0,"",IF(F483&lt;DATE(2024,3,1),IF(M483="Paid by tenant to landlord/third party (RUBS)",INDEX('Calculation Chart - SCC'!$H$3:$H$23, MATCH(E483,'Calculation Chart - SCC'!$G$3:$G$23, 0)),"N/A based on utility billing method"),"N/A move-in date after 3/1/2024"))</f>
        <v/>
      </c>
      <c r="Q483" s="184" t="str">
        <f t="shared" si="14"/>
        <v/>
      </c>
      <c r="R483" s="97" t="str">
        <f t="shared" si="15"/>
        <v/>
      </c>
    </row>
    <row r="484" spans="1:18" ht="15.75" x14ac:dyDescent="0.25">
      <c r="A484" s="159" t="str">
        <f>IF('2 - Unit Info'!A484&lt;&gt;"",'2 - Unit Info'!A484,"")</f>
        <v/>
      </c>
      <c r="B484" s="160" t="str">
        <f>IF('2 - Unit Info'!E484&lt;&gt;"",'2 - Unit Info'!E484,"")</f>
        <v/>
      </c>
      <c r="C484" s="160" t="str">
        <f>IF('2 - Unit Info'!K484&lt;&gt;"",'2 - Unit Info'!K484,"")</f>
        <v/>
      </c>
      <c r="D484" s="160" t="str">
        <f>IF('2 - Unit Info'!H484&lt;&gt;"",'2 - Unit Info'!H484,"")</f>
        <v/>
      </c>
      <c r="E484" s="161" t="str">
        <f>IF('2 - Unit Info'!J484&lt;&gt;"",'2 - Unit Info'!J484,"")</f>
        <v/>
      </c>
      <c r="F484" s="162" t="str">
        <f>IF('2 - Unit Info'!L484 &lt;&gt;"", '2 - Unit Info'!L484, "")</f>
        <v/>
      </c>
      <c r="G484" s="163" t="str">
        <f>IF('2 - Unit Info'!S484 &lt;&gt;"", '2 - Unit Info'!S484, "")</f>
        <v/>
      </c>
      <c r="H484" s="164" t="str">
        <f>IF(LEN(F484)=0,"",IF(F484&lt;DATE(2024,3,1),IF(G484="Paid by tenant to landlord/third party (RUBS)", '5 - Utilities Total'!$D$20*'6 - Per Unit Calculation'!D484,"N/A based on utility billing method"),"N/A move-in date after 3/1/2024"))</f>
        <v/>
      </c>
      <c r="I484" s="164" t="str">
        <f>IF(LEN(F484)=0,"",IF(F484&lt;DATE(2024,3,1),IF(G484="Paid by tenant to landlord/third party (RUBS)", INDEX('Calculation Chart - SCC'!$B$3:$B$23, MATCH(E484,'Calculation Chart - SCC'!$A$3:$A$23, 0)),"N/A based on utility billing method"),"N/A move-in date after 3/1/2024"))</f>
        <v/>
      </c>
      <c r="J484" s="165" t="str">
        <f>IF('2 - Unit Info'!T484 &lt;&gt;"", '2 - Unit Info'!T484, "")</f>
        <v/>
      </c>
      <c r="K484" s="164" t="str">
        <f>IF(LEN(F484)=0,"",IF(F484&lt;DATE(2024,3,1),IF(J484="Paid by tenant to landlord/third party (RUBS)", '5 - Utilities Total'!$D$25*'6 - Per Unit Calculation'!D484,"N/A based on utility billing method"),"N/A move-in date after 3/1/2024"))</f>
        <v/>
      </c>
      <c r="L484" s="164" t="str">
        <f>IF(LEN(F484)=0,"",IF(F484&lt;DATE(2024,3,1),IF(J484="Paid by tenant to landlord/third party (RUBS)",INDEX('Calculation Chart - SCC'!$E$3:$E$23, MATCH(E484,'Calculation Chart - SCC'!$D$3:$D$23, 0)),"N/A based on utility billing method"),"N/A move-in date after 3/1/2024"))</f>
        <v/>
      </c>
      <c r="M484" s="165" t="str">
        <f>IF('2 - Unit Info'!U484 &lt;&gt;"", '2 - Unit Info'!U484, "")</f>
        <v/>
      </c>
      <c r="N484" s="164" t="str">
        <f>IF(LEN(F484)=0,"",IF(F484&lt;DATE(2024,3,1),IF(M484="Paid by tenant to landlord/third party (RUBS)", '5 - Utilities Total'!$D$30*'6 - Per Unit Calculation'!D484,"N/A based on utility billing method"),"N/A move-in date after 3/1/2024"))</f>
        <v/>
      </c>
      <c r="O484" s="182" t="str">
        <f>IF(LEN(F484)=0,"",IF(F484&lt;DATE(2024,3,1),IF(M484="Paid by tenant to landlord/third party (RUBS)",INDEX('Calculation Chart - SCC'!$H$3:$H$23, MATCH(E484,'Calculation Chart - SCC'!$G$3:$G$23, 0)),"N/A based on utility billing method"),"N/A move-in date after 3/1/2024"))</f>
        <v/>
      </c>
      <c r="Q484" s="184" t="str">
        <f t="shared" si="14"/>
        <v/>
      </c>
      <c r="R484" s="97" t="str">
        <f t="shared" si="15"/>
        <v/>
      </c>
    </row>
    <row r="485" spans="1:18" ht="15.75" x14ac:dyDescent="0.25">
      <c r="A485" s="159" t="str">
        <f>IF('2 - Unit Info'!A485&lt;&gt;"",'2 - Unit Info'!A485,"")</f>
        <v/>
      </c>
      <c r="B485" s="160" t="str">
        <f>IF('2 - Unit Info'!E485&lt;&gt;"",'2 - Unit Info'!E485,"")</f>
        <v/>
      </c>
      <c r="C485" s="160" t="str">
        <f>IF('2 - Unit Info'!K485&lt;&gt;"",'2 - Unit Info'!K485,"")</f>
        <v/>
      </c>
      <c r="D485" s="160" t="str">
        <f>IF('2 - Unit Info'!H485&lt;&gt;"",'2 - Unit Info'!H485,"")</f>
        <v/>
      </c>
      <c r="E485" s="161" t="str">
        <f>IF('2 - Unit Info'!J485&lt;&gt;"",'2 - Unit Info'!J485,"")</f>
        <v/>
      </c>
      <c r="F485" s="162" t="str">
        <f>IF('2 - Unit Info'!L485 &lt;&gt;"", '2 - Unit Info'!L485, "")</f>
        <v/>
      </c>
      <c r="G485" s="163" t="str">
        <f>IF('2 - Unit Info'!S485 &lt;&gt;"", '2 - Unit Info'!S485, "")</f>
        <v/>
      </c>
      <c r="H485" s="164" t="str">
        <f>IF(LEN(F485)=0,"",IF(F485&lt;DATE(2024,3,1),IF(G485="Paid by tenant to landlord/third party (RUBS)", '5 - Utilities Total'!$D$20*'6 - Per Unit Calculation'!D485,"N/A based on utility billing method"),"N/A move-in date after 3/1/2024"))</f>
        <v/>
      </c>
      <c r="I485" s="164" t="str">
        <f>IF(LEN(F485)=0,"",IF(F485&lt;DATE(2024,3,1),IF(G485="Paid by tenant to landlord/third party (RUBS)", INDEX('Calculation Chart - SCC'!$B$3:$B$23, MATCH(E485,'Calculation Chart - SCC'!$A$3:$A$23, 0)),"N/A based on utility billing method"),"N/A move-in date after 3/1/2024"))</f>
        <v/>
      </c>
      <c r="J485" s="165" t="str">
        <f>IF('2 - Unit Info'!T485 &lt;&gt;"", '2 - Unit Info'!T485, "")</f>
        <v/>
      </c>
      <c r="K485" s="164" t="str">
        <f>IF(LEN(F485)=0,"",IF(F485&lt;DATE(2024,3,1),IF(J485="Paid by tenant to landlord/third party (RUBS)", '5 - Utilities Total'!$D$25*'6 - Per Unit Calculation'!D485,"N/A based on utility billing method"),"N/A move-in date after 3/1/2024"))</f>
        <v/>
      </c>
      <c r="L485" s="164" t="str">
        <f>IF(LEN(F485)=0,"",IF(F485&lt;DATE(2024,3,1),IF(J485="Paid by tenant to landlord/third party (RUBS)",INDEX('Calculation Chart - SCC'!$E$3:$E$23, MATCH(E485,'Calculation Chart - SCC'!$D$3:$D$23, 0)),"N/A based on utility billing method"),"N/A move-in date after 3/1/2024"))</f>
        <v/>
      </c>
      <c r="M485" s="165" t="str">
        <f>IF('2 - Unit Info'!U485 &lt;&gt;"", '2 - Unit Info'!U485, "")</f>
        <v/>
      </c>
      <c r="N485" s="164" t="str">
        <f>IF(LEN(F485)=0,"",IF(F485&lt;DATE(2024,3,1),IF(M485="Paid by tenant to landlord/third party (RUBS)", '5 - Utilities Total'!$D$30*'6 - Per Unit Calculation'!D485,"N/A based on utility billing method"),"N/A move-in date after 3/1/2024"))</f>
        <v/>
      </c>
      <c r="O485" s="182" t="str">
        <f>IF(LEN(F485)=0,"",IF(F485&lt;DATE(2024,3,1),IF(M485="Paid by tenant to landlord/third party (RUBS)",INDEX('Calculation Chart - SCC'!$H$3:$H$23, MATCH(E485,'Calculation Chart - SCC'!$G$3:$G$23, 0)),"N/A based on utility billing method"),"N/A move-in date after 3/1/2024"))</f>
        <v/>
      </c>
      <c r="Q485" s="184" t="str">
        <f t="shared" si="14"/>
        <v/>
      </c>
      <c r="R485" s="97" t="str">
        <f t="shared" si="15"/>
        <v/>
      </c>
    </row>
    <row r="486" spans="1:18" ht="15.75" x14ac:dyDescent="0.25">
      <c r="A486" s="159" t="str">
        <f>IF('2 - Unit Info'!A486&lt;&gt;"",'2 - Unit Info'!A486,"")</f>
        <v/>
      </c>
      <c r="B486" s="160" t="str">
        <f>IF('2 - Unit Info'!E486&lt;&gt;"",'2 - Unit Info'!E486,"")</f>
        <v/>
      </c>
      <c r="C486" s="160" t="str">
        <f>IF('2 - Unit Info'!K486&lt;&gt;"",'2 - Unit Info'!K486,"")</f>
        <v/>
      </c>
      <c r="D486" s="160" t="str">
        <f>IF('2 - Unit Info'!H486&lt;&gt;"",'2 - Unit Info'!H486,"")</f>
        <v/>
      </c>
      <c r="E486" s="161" t="str">
        <f>IF('2 - Unit Info'!J486&lt;&gt;"",'2 - Unit Info'!J486,"")</f>
        <v/>
      </c>
      <c r="F486" s="162" t="str">
        <f>IF('2 - Unit Info'!L486 &lt;&gt;"", '2 - Unit Info'!L486, "")</f>
        <v/>
      </c>
      <c r="G486" s="163" t="str">
        <f>IF('2 - Unit Info'!S486 &lt;&gt;"", '2 - Unit Info'!S486, "")</f>
        <v/>
      </c>
      <c r="H486" s="164" t="str">
        <f>IF(LEN(F486)=0,"",IF(F486&lt;DATE(2024,3,1),IF(G486="Paid by tenant to landlord/third party (RUBS)", '5 - Utilities Total'!$D$20*'6 - Per Unit Calculation'!D486,"N/A based on utility billing method"),"N/A move-in date after 3/1/2024"))</f>
        <v/>
      </c>
      <c r="I486" s="164" t="str">
        <f>IF(LEN(F486)=0,"",IF(F486&lt;DATE(2024,3,1),IF(G486="Paid by tenant to landlord/third party (RUBS)", INDEX('Calculation Chart - SCC'!$B$3:$B$23, MATCH(E486,'Calculation Chart - SCC'!$A$3:$A$23, 0)),"N/A based on utility billing method"),"N/A move-in date after 3/1/2024"))</f>
        <v/>
      </c>
      <c r="J486" s="165" t="str">
        <f>IF('2 - Unit Info'!T486 &lt;&gt;"", '2 - Unit Info'!T486, "")</f>
        <v/>
      </c>
      <c r="K486" s="164" t="str">
        <f>IF(LEN(F486)=0,"",IF(F486&lt;DATE(2024,3,1),IF(J486="Paid by tenant to landlord/third party (RUBS)", '5 - Utilities Total'!$D$25*'6 - Per Unit Calculation'!D486,"N/A based on utility billing method"),"N/A move-in date after 3/1/2024"))</f>
        <v/>
      </c>
      <c r="L486" s="164" t="str">
        <f>IF(LEN(F486)=0,"",IF(F486&lt;DATE(2024,3,1),IF(J486="Paid by tenant to landlord/third party (RUBS)",INDEX('Calculation Chart - SCC'!$E$3:$E$23, MATCH(E486,'Calculation Chart - SCC'!$D$3:$D$23, 0)),"N/A based on utility billing method"),"N/A move-in date after 3/1/2024"))</f>
        <v/>
      </c>
      <c r="M486" s="165" t="str">
        <f>IF('2 - Unit Info'!U486 &lt;&gt;"", '2 - Unit Info'!U486, "")</f>
        <v/>
      </c>
      <c r="N486" s="164" t="str">
        <f>IF(LEN(F486)=0,"",IF(F486&lt;DATE(2024,3,1),IF(M486="Paid by tenant to landlord/third party (RUBS)", '5 - Utilities Total'!$D$30*'6 - Per Unit Calculation'!D486,"N/A based on utility billing method"),"N/A move-in date after 3/1/2024"))</f>
        <v/>
      </c>
      <c r="O486" s="182" t="str">
        <f>IF(LEN(F486)=0,"",IF(F486&lt;DATE(2024,3,1),IF(M486="Paid by tenant to landlord/third party (RUBS)",INDEX('Calculation Chart - SCC'!$H$3:$H$23, MATCH(E486,'Calculation Chart - SCC'!$G$3:$G$23, 0)),"N/A based on utility billing method"),"N/A move-in date after 3/1/2024"))</f>
        <v/>
      </c>
      <c r="Q486" s="184" t="str">
        <f t="shared" si="14"/>
        <v/>
      </c>
      <c r="R486" s="97" t="str">
        <f t="shared" si="15"/>
        <v/>
      </c>
    </row>
    <row r="487" spans="1:18" ht="15.75" x14ac:dyDescent="0.25">
      <c r="A487" s="159" t="str">
        <f>IF('2 - Unit Info'!A487&lt;&gt;"",'2 - Unit Info'!A487,"")</f>
        <v/>
      </c>
      <c r="B487" s="160" t="str">
        <f>IF('2 - Unit Info'!E487&lt;&gt;"",'2 - Unit Info'!E487,"")</f>
        <v/>
      </c>
      <c r="C487" s="160" t="str">
        <f>IF('2 - Unit Info'!K487&lt;&gt;"",'2 - Unit Info'!K487,"")</f>
        <v/>
      </c>
      <c r="D487" s="160" t="str">
        <f>IF('2 - Unit Info'!H487&lt;&gt;"",'2 - Unit Info'!H487,"")</f>
        <v/>
      </c>
      <c r="E487" s="161" t="str">
        <f>IF('2 - Unit Info'!J487&lt;&gt;"",'2 - Unit Info'!J487,"")</f>
        <v/>
      </c>
      <c r="F487" s="162" t="str">
        <f>IF('2 - Unit Info'!L487 &lt;&gt;"", '2 - Unit Info'!L487, "")</f>
        <v/>
      </c>
      <c r="G487" s="163" t="str">
        <f>IF('2 - Unit Info'!S487 &lt;&gt;"", '2 - Unit Info'!S487, "")</f>
        <v/>
      </c>
      <c r="H487" s="164" t="str">
        <f>IF(LEN(F487)=0,"",IF(F487&lt;DATE(2024,3,1),IF(G487="Paid by tenant to landlord/third party (RUBS)", '5 - Utilities Total'!$D$20*'6 - Per Unit Calculation'!D487,"N/A based on utility billing method"),"N/A move-in date after 3/1/2024"))</f>
        <v/>
      </c>
      <c r="I487" s="164" t="str">
        <f>IF(LEN(F487)=0,"",IF(F487&lt;DATE(2024,3,1),IF(G487="Paid by tenant to landlord/third party (RUBS)", INDEX('Calculation Chart - SCC'!$B$3:$B$23, MATCH(E487,'Calculation Chart - SCC'!$A$3:$A$23, 0)),"N/A based on utility billing method"),"N/A move-in date after 3/1/2024"))</f>
        <v/>
      </c>
      <c r="J487" s="165" t="str">
        <f>IF('2 - Unit Info'!T487 &lt;&gt;"", '2 - Unit Info'!T487, "")</f>
        <v/>
      </c>
      <c r="K487" s="164" t="str">
        <f>IF(LEN(F487)=0,"",IF(F487&lt;DATE(2024,3,1),IF(J487="Paid by tenant to landlord/third party (RUBS)", '5 - Utilities Total'!$D$25*'6 - Per Unit Calculation'!D487,"N/A based on utility billing method"),"N/A move-in date after 3/1/2024"))</f>
        <v/>
      </c>
      <c r="L487" s="164" t="str">
        <f>IF(LEN(F487)=0,"",IF(F487&lt;DATE(2024,3,1),IF(J487="Paid by tenant to landlord/third party (RUBS)",INDEX('Calculation Chart - SCC'!$E$3:$E$23, MATCH(E487,'Calculation Chart - SCC'!$D$3:$D$23, 0)),"N/A based on utility billing method"),"N/A move-in date after 3/1/2024"))</f>
        <v/>
      </c>
      <c r="M487" s="165" t="str">
        <f>IF('2 - Unit Info'!U487 &lt;&gt;"", '2 - Unit Info'!U487, "")</f>
        <v/>
      </c>
      <c r="N487" s="164" t="str">
        <f>IF(LEN(F487)=0,"",IF(F487&lt;DATE(2024,3,1),IF(M487="Paid by tenant to landlord/third party (RUBS)", '5 - Utilities Total'!$D$30*'6 - Per Unit Calculation'!D487,"N/A based on utility billing method"),"N/A move-in date after 3/1/2024"))</f>
        <v/>
      </c>
      <c r="O487" s="182" t="str">
        <f>IF(LEN(F487)=0,"",IF(F487&lt;DATE(2024,3,1),IF(M487="Paid by tenant to landlord/third party (RUBS)",INDEX('Calculation Chart - SCC'!$H$3:$H$23, MATCH(E487,'Calculation Chart - SCC'!$G$3:$G$23, 0)),"N/A based on utility billing method"),"N/A move-in date after 3/1/2024"))</f>
        <v/>
      </c>
      <c r="Q487" s="184" t="str">
        <f t="shared" si="14"/>
        <v/>
      </c>
      <c r="R487" s="97" t="str">
        <f t="shared" si="15"/>
        <v/>
      </c>
    </row>
    <row r="488" spans="1:18" ht="15.75" x14ac:dyDescent="0.25">
      <c r="A488" s="159" t="str">
        <f>IF('2 - Unit Info'!A488&lt;&gt;"",'2 - Unit Info'!A488,"")</f>
        <v/>
      </c>
      <c r="B488" s="160" t="str">
        <f>IF('2 - Unit Info'!E488&lt;&gt;"",'2 - Unit Info'!E488,"")</f>
        <v/>
      </c>
      <c r="C488" s="160" t="str">
        <f>IF('2 - Unit Info'!K488&lt;&gt;"",'2 - Unit Info'!K488,"")</f>
        <v/>
      </c>
      <c r="D488" s="160" t="str">
        <f>IF('2 - Unit Info'!H488&lt;&gt;"",'2 - Unit Info'!H488,"")</f>
        <v/>
      </c>
      <c r="E488" s="161" t="str">
        <f>IF('2 - Unit Info'!J488&lt;&gt;"",'2 - Unit Info'!J488,"")</f>
        <v/>
      </c>
      <c r="F488" s="162" t="str">
        <f>IF('2 - Unit Info'!L488 &lt;&gt;"", '2 - Unit Info'!L488, "")</f>
        <v/>
      </c>
      <c r="G488" s="163" t="str">
        <f>IF('2 - Unit Info'!S488 &lt;&gt;"", '2 - Unit Info'!S488, "")</f>
        <v/>
      </c>
      <c r="H488" s="164" t="str">
        <f>IF(LEN(F488)=0,"",IF(F488&lt;DATE(2024,3,1),IF(G488="Paid by tenant to landlord/third party (RUBS)", '5 - Utilities Total'!$D$20*'6 - Per Unit Calculation'!D488,"N/A based on utility billing method"),"N/A move-in date after 3/1/2024"))</f>
        <v/>
      </c>
      <c r="I488" s="164" t="str">
        <f>IF(LEN(F488)=0,"",IF(F488&lt;DATE(2024,3,1),IF(G488="Paid by tenant to landlord/third party (RUBS)", INDEX('Calculation Chart - SCC'!$B$3:$B$23, MATCH(E488,'Calculation Chart - SCC'!$A$3:$A$23, 0)),"N/A based on utility billing method"),"N/A move-in date after 3/1/2024"))</f>
        <v/>
      </c>
      <c r="J488" s="165" t="str">
        <f>IF('2 - Unit Info'!T488 &lt;&gt;"", '2 - Unit Info'!T488, "")</f>
        <v/>
      </c>
      <c r="K488" s="164" t="str">
        <f>IF(LEN(F488)=0,"",IF(F488&lt;DATE(2024,3,1),IF(J488="Paid by tenant to landlord/third party (RUBS)", '5 - Utilities Total'!$D$25*'6 - Per Unit Calculation'!D488,"N/A based on utility billing method"),"N/A move-in date after 3/1/2024"))</f>
        <v/>
      </c>
      <c r="L488" s="164" t="str">
        <f>IF(LEN(F488)=0,"",IF(F488&lt;DATE(2024,3,1),IF(J488="Paid by tenant to landlord/third party (RUBS)",INDEX('Calculation Chart - SCC'!$E$3:$E$23, MATCH(E488,'Calculation Chart - SCC'!$D$3:$D$23, 0)),"N/A based on utility billing method"),"N/A move-in date after 3/1/2024"))</f>
        <v/>
      </c>
      <c r="M488" s="165" t="str">
        <f>IF('2 - Unit Info'!U488 &lt;&gt;"", '2 - Unit Info'!U488, "")</f>
        <v/>
      </c>
      <c r="N488" s="164" t="str">
        <f>IF(LEN(F488)=0,"",IF(F488&lt;DATE(2024,3,1),IF(M488="Paid by tenant to landlord/third party (RUBS)", '5 - Utilities Total'!$D$30*'6 - Per Unit Calculation'!D488,"N/A based on utility billing method"),"N/A move-in date after 3/1/2024"))</f>
        <v/>
      </c>
      <c r="O488" s="182" t="str">
        <f>IF(LEN(F488)=0,"",IF(F488&lt;DATE(2024,3,1),IF(M488="Paid by tenant to landlord/third party (RUBS)",INDEX('Calculation Chart - SCC'!$H$3:$H$23, MATCH(E488,'Calculation Chart - SCC'!$G$3:$G$23, 0)),"N/A based on utility billing method"),"N/A move-in date after 3/1/2024"))</f>
        <v/>
      </c>
      <c r="Q488" s="184" t="str">
        <f t="shared" si="14"/>
        <v/>
      </c>
      <c r="R488" s="97" t="str">
        <f t="shared" si="15"/>
        <v/>
      </c>
    </row>
    <row r="489" spans="1:18" ht="15.75" x14ac:dyDescent="0.25">
      <c r="A489" s="159" t="str">
        <f>IF('2 - Unit Info'!A489&lt;&gt;"",'2 - Unit Info'!A489,"")</f>
        <v/>
      </c>
      <c r="B489" s="160" t="str">
        <f>IF('2 - Unit Info'!E489&lt;&gt;"",'2 - Unit Info'!E489,"")</f>
        <v/>
      </c>
      <c r="C489" s="160" t="str">
        <f>IF('2 - Unit Info'!K489&lt;&gt;"",'2 - Unit Info'!K489,"")</f>
        <v/>
      </c>
      <c r="D489" s="160" t="str">
        <f>IF('2 - Unit Info'!H489&lt;&gt;"",'2 - Unit Info'!H489,"")</f>
        <v/>
      </c>
      <c r="E489" s="161" t="str">
        <f>IF('2 - Unit Info'!J489&lt;&gt;"",'2 - Unit Info'!J489,"")</f>
        <v/>
      </c>
      <c r="F489" s="162" t="str">
        <f>IF('2 - Unit Info'!L489 &lt;&gt;"", '2 - Unit Info'!L489, "")</f>
        <v/>
      </c>
      <c r="G489" s="163" t="str">
        <f>IF('2 - Unit Info'!S489 &lt;&gt;"", '2 - Unit Info'!S489, "")</f>
        <v/>
      </c>
      <c r="H489" s="164" t="str">
        <f>IF(LEN(F489)=0,"",IF(F489&lt;DATE(2024,3,1),IF(G489="Paid by tenant to landlord/third party (RUBS)", '5 - Utilities Total'!$D$20*'6 - Per Unit Calculation'!D489,"N/A based on utility billing method"),"N/A move-in date after 3/1/2024"))</f>
        <v/>
      </c>
      <c r="I489" s="164" t="str">
        <f>IF(LEN(F489)=0,"",IF(F489&lt;DATE(2024,3,1),IF(G489="Paid by tenant to landlord/third party (RUBS)", INDEX('Calculation Chart - SCC'!$B$3:$B$23, MATCH(E489,'Calculation Chart - SCC'!$A$3:$A$23, 0)),"N/A based on utility billing method"),"N/A move-in date after 3/1/2024"))</f>
        <v/>
      </c>
      <c r="J489" s="165" t="str">
        <f>IF('2 - Unit Info'!T489 &lt;&gt;"", '2 - Unit Info'!T489, "")</f>
        <v/>
      </c>
      <c r="K489" s="164" t="str">
        <f>IF(LEN(F489)=0,"",IF(F489&lt;DATE(2024,3,1),IF(J489="Paid by tenant to landlord/third party (RUBS)", '5 - Utilities Total'!$D$25*'6 - Per Unit Calculation'!D489,"N/A based on utility billing method"),"N/A move-in date after 3/1/2024"))</f>
        <v/>
      </c>
      <c r="L489" s="164" t="str">
        <f>IF(LEN(F489)=0,"",IF(F489&lt;DATE(2024,3,1),IF(J489="Paid by tenant to landlord/third party (RUBS)",INDEX('Calculation Chart - SCC'!$E$3:$E$23, MATCH(E489,'Calculation Chart - SCC'!$D$3:$D$23, 0)),"N/A based on utility billing method"),"N/A move-in date after 3/1/2024"))</f>
        <v/>
      </c>
      <c r="M489" s="165" t="str">
        <f>IF('2 - Unit Info'!U489 &lt;&gt;"", '2 - Unit Info'!U489, "")</f>
        <v/>
      </c>
      <c r="N489" s="164" t="str">
        <f>IF(LEN(F489)=0,"",IF(F489&lt;DATE(2024,3,1),IF(M489="Paid by tenant to landlord/third party (RUBS)", '5 - Utilities Total'!$D$30*'6 - Per Unit Calculation'!D489,"N/A based on utility billing method"),"N/A move-in date after 3/1/2024"))</f>
        <v/>
      </c>
      <c r="O489" s="182" t="str">
        <f>IF(LEN(F489)=0,"",IF(F489&lt;DATE(2024,3,1),IF(M489="Paid by tenant to landlord/third party (RUBS)",INDEX('Calculation Chart - SCC'!$H$3:$H$23, MATCH(E489,'Calculation Chart - SCC'!$G$3:$G$23, 0)),"N/A based on utility billing method"),"N/A move-in date after 3/1/2024"))</f>
        <v/>
      </c>
      <c r="Q489" s="184" t="str">
        <f t="shared" si="14"/>
        <v/>
      </c>
      <c r="R489" s="97" t="str">
        <f t="shared" si="15"/>
        <v/>
      </c>
    </row>
    <row r="490" spans="1:18" ht="15.75" x14ac:dyDescent="0.25">
      <c r="A490" s="159" t="str">
        <f>IF('2 - Unit Info'!A490&lt;&gt;"",'2 - Unit Info'!A490,"")</f>
        <v/>
      </c>
      <c r="B490" s="160" t="str">
        <f>IF('2 - Unit Info'!E490&lt;&gt;"",'2 - Unit Info'!E490,"")</f>
        <v/>
      </c>
      <c r="C490" s="160" t="str">
        <f>IF('2 - Unit Info'!K490&lt;&gt;"",'2 - Unit Info'!K490,"")</f>
        <v/>
      </c>
      <c r="D490" s="160" t="str">
        <f>IF('2 - Unit Info'!H490&lt;&gt;"",'2 - Unit Info'!H490,"")</f>
        <v/>
      </c>
      <c r="E490" s="161" t="str">
        <f>IF('2 - Unit Info'!J490&lt;&gt;"",'2 - Unit Info'!J490,"")</f>
        <v/>
      </c>
      <c r="F490" s="162" t="str">
        <f>IF('2 - Unit Info'!L490 &lt;&gt;"", '2 - Unit Info'!L490, "")</f>
        <v/>
      </c>
      <c r="G490" s="163" t="str">
        <f>IF('2 - Unit Info'!S490 &lt;&gt;"", '2 - Unit Info'!S490, "")</f>
        <v/>
      </c>
      <c r="H490" s="164" t="str">
        <f>IF(LEN(F490)=0,"",IF(F490&lt;DATE(2024,3,1),IF(G490="Paid by tenant to landlord/third party (RUBS)", '5 - Utilities Total'!$D$20*'6 - Per Unit Calculation'!D490,"N/A based on utility billing method"),"N/A move-in date after 3/1/2024"))</f>
        <v/>
      </c>
      <c r="I490" s="164" t="str">
        <f>IF(LEN(F490)=0,"",IF(F490&lt;DATE(2024,3,1),IF(G490="Paid by tenant to landlord/third party (RUBS)", INDEX('Calculation Chart - SCC'!$B$3:$B$23, MATCH(E490,'Calculation Chart - SCC'!$A$3:$A$23, 0)),"N/A based on utility billing method"),"N/A move-in date after 3/1/2024"))</f>
        <v/>
      </c>
      <c r="J490" s="165" t="str">
        <f>IF('2 - Unit Info'!T490 &lt;&gt;"", '2 - Unit Info'!T490, "")</f>
        <v/>
      </c>
      <c r="K490" s="164" t="str">
        <f>IF(LEN(F490)=0,"",IF(F490&lt;DATE(2024,3,1),IF(J490="Paid by tenant to landlord/third party (RUBS)", '5 - Utilities Total'!$D$25*'6 - Per Unit Calculation'!D490,"N/A based on utility billing method"),"N/A move-in date after 3/1/2024"))</f>
        <v/>
      </c>
      <c r="L490" s="164" t="str">
        <f>IF(LEN(F490)=0,"",IF(F490&lt;DATE(2024,3,1),IF(J490="Paid by tenant to landlord/third party (RUBS)",INDEX('Calculation Chart - SCC'!$E$3:$E$23, MATCH(E490,'Calculation Chart - SCC'!$D$3:$D$23, 0)),"N/A based on utility billing method"),"N/A move-in date after 3/1/2024"))</f>
        <v/>
      </c>
      <c r="M490" s="165" t="str">
        <f>IF('2 - Unit Info'!U490 &lt;&gt;"", '2 - Unit Info'!U490, "")</f>
        <v/>
      </c>
      <c r="N490" s="164" t="str">
        <f>IF(LEN(F490)=0,"",IF(F490&lt;DATE(2024,3,1),IF(M490="Paid by tenant to landlord/third party (RUBS)", '5 - Utilities Total'!$D$30*'6 - Per Unit Calculation'!D490,"N/A based on utility billing method"),"N/A move-in date after 3/1/2024"))</f>
        <v/>
      </c>
      <c r="O490" s="182" t="str">
        <f>IF(LEN(F490)=0,"",IF(F490&lt;DATE(2024,3,1),IF(M490="Paid by tenant to landlord/third party (RUBS)",INDEX('Calculation Chart - SCC'!$H$3:$H$23, MATCH(E490,'Calculation Chart - SCC'!$G$3:$G$23, 0)),"N/A based on utility billing method"),"N/A move-in date after 3/1/2024"))</f>
        <v/>
      </c>
      <c r="Q490" s="184" t="str">
        <f t="shared" si="14"/>
        <v/>
      </c>
      <c r="R490" s="97" t="str">
        <f t="shared" si="15"/>
        <v/>
      </c>
    </row>
    <row r="491" spans="1:18" ht="15.75" x14ac:dyDescent="0.25">
      <c r="A491" s="159" t="str">
        <f>IF('2 - Unit Info'!A491&lt;&gt;"",'2 - Unit Info'!A491,"")</f>
        <v/>
      </c>
      <c r="B491" s="160" t="str">
        <f>IF('2 - Unit Info'!E491&lt;&gt;"",'2 - Unit Info'!E491,"")</f>
        <v/>
      </c>
      <c r="C491" s="160" t="str">
        <f>IF('2 - Unit Info'!K491&lt;&gt;"",'2 - Unit Info'!K491,"")</f>
        <v/>
      </c>
      <c r="D491" s="160" t="str">
        <f>IF('2 - Unit Info'!H491&lt;&gt;"",'2 - Unit Info'!H491,"")</f>
        <v/>
      </c>
      <c r="E491" s="161" t="str">
        <f>IF('2 - Unit Info'!J491&lt;&gt;"",'2 - Unit Info'!J491,"")</f>
        <v/>
      </c>
      <c r="F491" s="162" t="str">
        <f>IF('2 - Unit Info'!L491 &lt;&gt;"", '2 - Unit Info'!L491, "")</f>
        <v/>
      </c>
      <c r="G491" s="163" t="str">
        <f>IF('2 - Unit Info'!S491 &lt;&gt;"", '2 - Unit Info'!S491, "")</f>
        <v/>
      </c>
      <c r="H491" s="164" t="str">
        <f>IF(LEN(F491)=0,"",IF(F491&lt;DATE(2024,3,1),IF(G491="Paid by tenant to landlord/third party (RUBS)", '5 - Utilities Total'!$D$20*'6 - Per Unit Calculation'!D491,"N/A based on utility billing method"),"N/A move-in date after 3/1/2024"))</f>
        <v/>
      </c>
      <c r="I491" s="164" t="str">
        <f>IF(LEN(F491)=0,"",IF(F491&lt;DATE(2024,3,1),IF(G491="Paid by tenant to landlord/third party (RUBS)", INDEX('Calculation Chart - SCC'!$B$3:$B$23, MATCH(E491,'Calculation Chart - SCC'!$A$3:$A$23, 0)),"N/A based on utility billing method"),"N/A move-in date after 3/1/2024"))</f>
        <v/>
      </c>
      <c r="J491" s="165" t="str">
        <f>IF('2 - Unit Info'!T491 &lt;&gt;"", '2 - Unit Info'!T491, "")</f>
        <v/>
      </c>
      <c r="K491" s="164" t="str">
        <f>IF(LEN(F491)=0,"",IF(F491&lt;DATE(2024,3,1),IF(J491="Paid by tenant to landlord/third party (RUBS)", '5 - Utilities Total'!$D$25*'6 - Per Unit Calculation'!D491,"N/A based on utility billing method"),"N/A move-in date after 3/1/2024"))</f>
        <v/>
      </c>
      <c r="L491" s="164" t="str">
        <f>IF(LEN(F491)=0,"",IF(F491&lt;DATE(2024,3,1),IF(J491="Paid by tenant to landlord/third party (RUBS)",INDEX('Calculation Chart - SCC'!$E$3:$E$23, MATCH(E491,'Calculation Chart - SCC'!$D$3:$D$23, 0)),"N/A based on utility billing method"),"N/A move-in date after 3/1/2024"))</f>
        <v/>
      </c>
      <c r="M491" s="165" t="str">
        <f>IF('2 - Unit Info'!U491 &lt;&gt;"", '2 - Unit Info'!U491, "")</f>
        <v/>
      </c>
      <c r="N491" s="164" t="str">
        <f>IF(LEN(F491)=0,"",IF(F491&lt;DATE(2024,3,1),IF(M491="Paid by tenant to landlord/third party (RUBS)", '5 - Utilities Total'!$D$30*'6 - Per Unit Calculation'!D491,"N/A based on utility billing method"),"N/A move-in date after 3/1/2024"))</f>
        <v/>
      </c>
      <c r="O491" s="182" t="str">
        <f>IF(LEN(F491)=0,"",IF(F491&lt;DATE(2024,3,1),IF(M491="Paid by tenant to landlord/third party (RUBS)",INDEX('Calculation Chart - SCC'!$H$3:$H$23, MATCH(E491,'Calculation Chart - SCC'!$G$3:$G$23, 0)),"N/A based on utility billing method"),"N/A move-in date after 3/1/2024"))</f>
        <v/>
      </c>
      <c r="Q491" s="184" t="str">
        <f t="shared" si="14"/>
        <v/>
      </c>
      <c r="R491" s="97" t="str">
        <f t="shared" si="15"/>
        <v/>
      </c>
    </row>
    <row r="492" spans="1:18" ht="15.75" x14ac:dyDescent="0.25">
      <c r="A492" s="159" t="str">
        <f>IF('2 - Unit Info'!A492&lt;&gt;"",'2 - Unit Info'!A492,"")</f>
        <v/>
      </c>
      <c r="B492" s="160" t="str">
        <f>IF('2 - Unit Info'!E492&lt;&gt;"",'2 - Unit Info'!E492,"")</f>
        <v/>
      </c>
      <c r="C492" s="160" t="str">
        <f>IF('2 - Unit Info'!K492&lt;&gt;"",'2 - Unit Info'!K492,"")</f>
        <v/>
      </c>
      <c r="D492" s="160" t="str">
        <f>IF('2 - Unit Info'!H492&lt;&gt;"",'2 - Unit Info'!H492,"")</f>
        <v/>
      </c>
      <c r="E492" s="161" t="str">
        <f>IF('2 - Unit Info'!J492&lt;&gt;"",'2 - Unit Info'!J492,"")</f>
        <v/>
      </c>
      <c r="F492" s="162" t="str">
        <f>IF('2 - Unit Info'!L492 &lt;&gt;"", '2 - Unit Info'!L492, "")</f>
        <v/>
      </c>
      <c r="G492" s="163" t="str">
        <f>IF('2 - Unit Info'!S492 &lt;&gt;"", '2 - Unit Info'!S492, "")</f>
        <v/>
      </c>
      <c r="H492" s="164" t="str">
        <f>IF(LEN(F492)=0,"",IF(F492&lt;DATE(2024,3,1),IF(G492="Paid by tenant to landlord/third party (RUBS)", '5 - Utilities Total'!$D$20*'6 - Per Unit Calculation'!D492,"N/A based on utility billing method"),"N/A move-in date after 3/1/2024"))</f>
        <v/>
      </c>
      <c r="I492" s="164" t="str">
        <f>IF(LEN(F492)=0,"",IF(F492&lt;DATE(2024,3,1),IF(G492="Paid by tenant to landlord/third party (RUBS)", INDEX('Calculation Chart - SCC'!$B$3:$B$23, MATCH(E492,'Calculation Chart - SCC'!$A$3:$A$23, 0)),"N/A based on utility billing method"),"N/A move-in date after 3/1/2024"))</f>
        <v/>
      </c>
      <c r="J492" s="165" t="str">
        <f>IF('2 - Unit Info'!T492 &lt;&gt;"", '2 - Unit Info'!T492, "")</f>
        <v/>
      </c>
      <c r="K492" s="164" t="str">
        <f>IF(LEN(F492)=0,"",IF(F492&lt;DATE(2024,3,1),IF(J492="Paid by tenant to landlord/third party (RUBS)", '5 - Utilities Total'!$D$25*'6 - Per Unit Calculation'!D492,"N/A based on utility billing method"),"N/A move-in date after 3/1/2024"))</f>
        <v/>
      </c>
      <c r="L492" s="164" t="str">
        <f>IF(LEN(F492)=0,"",IF(F492&lt;DATE(2024,3,1),IF(J492="Paid by tenant to landlord/third party (RUBS)",INDEX('Calculation Chart - SCC'!$E$3:$E$23, MATCH(E492,'Calculation Chart - SCC'!$D$3:$D$23, 0)),"N/A based on utility billing method"),"N/A move-in date after 3/1/2024"))</f>
        <v/>
      </c>
      <c r="M492" s="165" t="str">
        <f>IF('2 - Unit Info'!U492 &lt;&gt;"", '2 - Unit Info'!U492, "")</f>
        <v/>
      </c>
      <c r="N492" s="164" t="str">
        <f>IF(LEN(F492)=0,"",IF(F492&lt;DATE(2024,3,1),IF(M492="Paid by tenant to landlord/third party (RUBS)", '5 - Utilities Total'!$D$30*'6 - Per Unit Calculation'!D492,"N/A based on utility billing method"),"N/A move-in date after 3/1/2024"))</f>
        <v/>
      </c>
      <c r="O492" s="182" t="str">
        <f>IF(LEN(F492)=0,"",IF(F492&lt;DATE(2024,3,1),IF(M492="Paid by tenant to landlord/third party (RUBS)",INDEX('Calculation Chart - SCC'!$H$3:$H$23, MATCH(E492,'Calculation Chart - SCC'!$G$3:$G$23, 0)),"N/A based on utility billing method"),"N/A move-in date after 3/1/2024"))</f>
        <v/>
      </c>
      <c r="Q492" s="184" t="str">
        <f t="shared" si="14"/>
        <v/>
      </c>
      <c r="R492" s="97" t="str">
        <f t="shared" si="15"/>
        <v/>
      </c>
    </row>
    <row r="493" spans="1:18" ht="15.75" x14ac:dyDescent="0.25">
      <c r="A493" s="159" t="str">
        <f>IF('2 - Unit Info'!A493&lt;&gt;"",'2 - Unit Info'!A493,"")</f>
        <v/>
      </c>
      <c r="B493" s="160" t="str">
        <f>IF('2 - Unit Info'!E493&lt;&gt;"",'2 - Unit Info'!E493,"")</f>
        <v/>
      </c>
      <c r="C493" s="160" t="str">
        <f>IF('2 - Unit Info'!K493&lt;&gt;"",'2 - Unit Info'!K493,"")</f>
        <v/>
      </c>
      <c r="D493" s="160" t="str">
        <f>IF('2 - Unit Info'!H493&lt;&gt;"",'2 - Unit Info'!H493,"")</f>
        <v/>
      </c>
      <c r="E493" s="161" t="str">
        <f>IF('2 - Unit Info'!J493&lt;&gt;"",'2 - Unit Info'!J493,"")</f>
        <v/>
      </c>
      <c r="F493" s="162" t="str">
        <f>IF('2 - Unit Info'!L493 &lt;&gt;"", '2 - Unit Info'!L493, "")</f>
        <v/>
      </c>
      <c r="G493" s="163" t="str">
        <f>IF('2 - Unit Info'!S493 &lt;&gt;"", '2 - Unit Info'!S493, "")</f>
        <v/>
      </c>
      <c r="H493" s="164" t="str">
        <f>IF(LEN(F493)=0,"",IF(F493&lt;DATE(2024,3,1),IF(G493="Paid by tenant to landlord/third party (RUBS)", '5 - Utilities Total'!$D$20*'6 - Per Unit Calculation'!D493,"N/A based on utility billing method"),"N/A move-in date after 3/1/2024"))</f>
        <v/>
      </c>
      <c r="I493" s="164" t="str">
        <f>IF(LEN(F493)=0,"",IF(F493&lt;DATE(2024,3,1),IF(G493="Paid by tenant to landlord/third party (RUBS)", INDEX('Calculation Chart - SCC'!$B$3:$B$23, MATCH(E493,'Calculation Chart - SCC'!$A$3:$A$23, 0)),"N/A based on utility billing method"),"N/A move-in date after 3/1/2024"))</f>
        <v/>
      </c>
      <c r="J493" s="165" t="str">
        <f>IF('2 - Unit Info'!T493 &lt;&gt;"", '2 - Unit Info'!T493, "")</f>
        <v/>
      </c>
      <c r="K493" s="164" t="str">
        <f>IF(LEN(F493)=0,"",IF(F493&lt;DATE(2024,3,1),IF(J493="Paid by tenant to landlord/third party (RUBS)", '5 - Utilities Total'!$D$25*'6 - Per Unit Calculation'!D493,"N/A based on utility billing method"),"N/A move-in date after 3/1/2024"))</f>
        <v/>
      </c>
      <c r="L493" s="164" t="str">
        <f>IF(LEN(F493)=0,"",IF(F493&lt;DATE(2024,3,1),IF(J493="Paid by tenant to landlord/third party (RUBS)",INDEX('Calculation Chart - SCC'!$E$3:$E$23, MATCH(E493,'Calculation Chart - SCC'!$D$3:$D$23, 0)),"N/A based on utility billing method"),"N/A move-in date after 3/1/2024"))</f>
        <v/>
      </c>
      <c r="M493" s="165" t="str">
        <f>IF('2 - Unit Info'!U493 &lt;&gt;"", '2 - Unit Info'!U493, "")</f>
        <v/>
      </c>
      <c r="N493" s="164" t="str">
        <f>IF(LEN(F493)=0,"",IF(F493&lt;DATE(2024,3,1),IF(M493="Paid by tenant to landlord/third party (RUBS)", '5 - Utilities Total'!$D$30*'6 - Per Unit Calculation'!D493,"N/A based on utility billing method"),"N/A move-in date after 3/1/2024"))</f>
        <v/>
      </c>
      <c r="O493" s="182" t="str">
        <f>IF(LEN(F493)=0,"",IF(F493&lt;DATE(2024,3,1),IF(M493="Paid by tenant to landlord/third party (RUBS)",INDEX('Calculation Chart - SCC'!$H$3:$H$23, MATCH(E493,'Calculation Chart - SCC'!$G$3:$G$23, 0)),"N/A based on utility billing method"),"N/A move-in date after 3/1/2024"))</f>
        <v/>
      </c>
      <c r="Q493" s="184" t="str">
        <f t="shared" si="14"/>
        <v/>
      </c>
      <c r="R493" s="97" t="str">
        <f t="shared" si="15"/>
        <v/>
      </c>
    </row>
    <row r="494" spans="1:18" ht="15.75" x14ac:dyDescent="0.25">
      <c r="A494" s="159" t="str">
        <f>IF('2 - Unit Info'!A494&lt;&gt;"",'2 - Unit Info'!A494,"")</f>
        <v/>
      </c>
      <c r="B494" s="160" t="str">
        <f>IF('2 - Unit Info'!E494&lt;&gt;"",'2 - Unit Info'!E494,"")</f>
        <v/>
      </c>
      <c r="C494" s="160" t="str">
        <f>IF('2 - Unit Info'!K494&lt;&gt;"",'2 - Unit Info'!K494,"")</f>
        <v/>
      </c>
      <c r="D494" s="160" t="str">
        <f>IF('2 - Unit Info'!H494&lt;&gt;"",'2 - Unit Info'!H494,"")</f>
        <v/>
      </c>
      <c r="E494" s="161" t="str">
        <f>IF('2 - Unit Info'!J494&lt;&gt;"",'2 - Unit Info'!J494,"")</f>
        <v/>
      </c>
      <c r="F494" s="162" t="str">
        <f>IF('2 - Unit Info'!L494 &lt;&gt;"", '2 - Unit Info'!L494, "")</f>
        <v/>
      </c>
      <c r="G494" s="163" t="str">
        <f>IF('2 - Unit Info'!S494 &lt;&gt;"", '2 - Unit Info'!S494, "")</f>
        <v/>
      </c>
      <c r="H494" s="164" t="str">
        <f>IF(LEN(F494)=0,"",IF(F494&lt;DATE(2024,3,1),IF(G494="Paid by tenant to landlord/third party (RUBS)", '5 - Utilities Total'!$D$20*'6 - Per Unit Calculation'!D494,"N/A based on utility billing method"),"N/A move-in date after 3/1/2024"))</f>
        <v/>
      </c>
      <c r="I494" s="164" t="str">
        <f>IF(LEN(F494)=0,"",IF(F494&lt;DATE(2024,3,1),IF(G494="Paid by tenant to landlord/third party (RUBS)", INDEX('Calculation Chart - SCC'!$B$3:$B$23, MATCH(E494,'Calculation Chart - SCC'!$A$3:$A$23, 0)),"N/A based on utility billing method"),"N/A move-in date after 3/1/2024"))</f>
        <v/>
      </c>
      <c r="J494" s="165" t="str">
        <f>IF('2 - Unit Info'!T494 &lt;&gt;"", '2 - Unit Info'!T494, "")</f>
        <v/>
      </c>
      <c r="K494" s="164" t="str">
        <f>IF(LEN(F494)=0,"",IF(F494&lt;DATE(2024,3,1),IF(J494="Paid by tenant to landlord/third party (RUBS)", '5 - Utilities Total'!$D$25*'6 - Per Unit Calculation'!D494,"N/A based on utility billing method"),"N/A move-in date after 3/1/2024"))</f>
        <v/>
      </c>
      <c r="L494" s="164" t="str">
        <f>IF(LEN(F494)=0,"",IF(F494&lt;DATE(2024,3,1),IF(J494="Paid by tenant to landlord/third party (RUBS)",INDEX('Calculation Chart - SCC'!$E$3:$E$23, MATCH(E494,'Calculation Chart - SCC'!$D$3:$D$23, 0)),"N/A based on utility billing method"),"N/A move-in date after 3/1/2024"))</f>
        <v/>
      </c>
      <c r="M494" s="165" t="str">
        <f>IF('2 - Unit Info'!U494 &lt;&gt;"", '2 - Unit Info'!U494, "")</f>
        <v/>
      </c>
      <c r="N494" s="164" t="str">
        <f>IF(LEN(F494)=0,"",IF(F494&lt;DATE(2024,3,1),IF(M494="Paid by tenant to landlord/third party (RUBS)", '5 - Utilities Total'!$D$30*'6 - Per Unit Calculation'!D494,"N/A based on utility billing method"),"N/A move-in date after 3/1/2024"))</f>
        <v/>
      </c>
      <c r="O494" s="182" t="str">
        <f>IF(LEN(F494)=0,"",IF(F494&lt;DATE(2024,3,1),IF(M494="Paid by tenant to landlord/third party (RUBS)",INDEX('Calculation Chart - SCC'!$H$3:$H$23, MATCH(E494,'Calculation Chart - SCC'!$G$3:$G$23, 0)),"N/A based on utility billing method"),"N/A move-in date after 3/1/2024"))</f>
        <v/>
      </c>
      <c r="Q494" s="184" t="str">
        <f t="shared" si="14"/>
        <v/>
      </c>
      <c r="R494" s="97" t="str">
        <f t="shared" si="15"/>
        <v/>
      </c>
    </row>
    <row r="495" spans="1:18" ht="15.75" x14ac:dyDescent="0.25">
      <c r="A495" s="159" t="str">
        <f>IF('2 - Unit Info'!A495&lt;&gt;"",'2 - Unit Info'!A495,"")</f>
        <v/>
      </c>
      <c r="B495" s="160" t="str">
        <f>IF('2 - Unit Info'!E495&lt;&gt;"",'2 - Unit Info'!E495,"")</f>
        <v/>
      </c>
      <c r="C495" s="160" t="str">
        <f>IF('2 - Unit Info'!K495&lt;&gt;"",'2 - Unit Info'!K495,"")</f>
        <v/>
      </c>
      <c r="D495" s="160" t="str">
        <f>IF('2 - Unit Info'!H495&lt;&gt;"",'2 - Unit Info'!H495,"")</f>
        <v/>
      </c>
      <c r="E495" s="161" t="str">
        <f>IF('2 - Unit Info'!J495&lt;&gt;"",'2 - Unit Info'!J495,"")</f>
        <v/>
      </c>
      <c r="F495" s="162" t="str">
        <f>IF('2 - Unit Info'!L495 &lt;&gt;"", '2 - Unit Info'!L495, "")</f>
        <v/>
      </c>
      <c r="G495" s="163" t="str">
        <f>IF('2 - Unit Info'!S495 &lt;&gt;"", '2 - Unit Info'!S495, "")</f>
        <v/>
      </c>
      <c r="H495" s="164" t="str">
        <f>IF(LEN(F495)=0,"",IF(F495&lt;DATE(2024,3,1),IF(G495="Paid by tenant to landlord/third party (RUBS)", '5 - Utilities Total'!$D$20*'6 - Per Unit Calculation'!D495,"N/A based on utility billing method"),"N/A move-in date after 3/1/2024"))</f>
        <v/>
      </c>
      <c r="I495" s="164" t="str">
        <f>IF(LEN(F495)=0,"",IF(F495&lt;DATE(2024,3,1),IF(G495="Paid by tenant to landlord/third party (RUBS)", INDEX('Calculation Chart - SCC'!$B$3:$B$23, MATCH(E495,'Calculation Chart - SCC'!$A$3:$A$23, 0)),"N/A based on utility billing method"),"N/A move-in date after 3/1/2024"))</f>
        <v/>
      </c>
      <c r="J495" s="165" t="str">
        <f>IF('2 - Unit Info'!T495 &lt;&gt;"", '2 - Unit Info'!T495, "")</f>
        <v/>
      </c>
      <c r="K495" s="164" t="str">
        <f>IF(LEN(F495)=0,"",IF(F495&lt;DATE(2024,3,1),IF(J495="Paid by tenant to landlord/third party (RUBS)", '5 - Utilities Total'!$D$25*'6 - Per Unit Calculation'!D495,"N/A based on utility billing method"),"N/A move-in date after 3/1/2024"))</f>
        <v/>
      </c>
      <c r="L495" s="164" t="str">
        <f>IF(LEN(F495)=0,"",IF(F495&lt;DATE(2024,3,1),IF(J495="Paid by tenant to landlord/third party (RUBS)",INDEX('Calculation Chart - SCC'!$E$3:$E$23, MATCH(E495,'Calculation Chart - SCC'!$D$3:$D$23, 0)),"N/A based on utility billing method"),"N/A move-in date after 3/1/2024"))</f>
        <v/>
      </c>
      <c r="M495" s="165" t="str">
        <f>IF('2 - Unit Info'!U495 &lt;&gt;"", '2 - Unit Info'!U495, "")</f>
        <v/>
      </c>
      <c r="N495" s="164" t="str">
        <f>IF(LEN(F495)=0,"",IF(F495&lt;DATE(2024,3,1),IF(M495="Paid by tenant to landlord/third party (RUBS)", '5 - Utilities Total'!$D$30*'6 - Per Unit Calculation'!D495,"N/A based on utility billing method"),"N/A move-in date after 3/1/2024"))</f>
        <v/>
      </c>
      <c r="O495" s="182" t="str">
        <f>IF(LEN(F495)=0,"",IF(F495&lt;DATE(2024,3,1),IF(M495="Paid by tenant to landlord/third party (RUBS)",INDEX('Calculation Chart - SCC'!$H$3:$H$23, MATCH(E495,'Calculation Chart - SCC'!$G$3:$G$23, 0)),"N/A based on utility billing method"),"N/A move-in date after 3/1/2024"))</f>
        <v/>
      </c>
      <c r="Q495" s="184" t="str">
        <f t="shared" si="14"/>
        <v/>
      </c>
      <c r="R495" s="97" t="str">
        <f t="shared" si="15"/>
        <v/>
      </c>
    </row>
    <row r="496" spans="1:18" ht="15.75" x14ac:dyDescent="0.25">
      <c r="A496" s="159" t="str">
        <f>IF('2 - Unit Info'!A496&lt;&gt;"",'2 - Unit Info'!A496,"")</f>
        <v/>
      </c>
      <c r="B496" s="160" t="str">
        <f>IF('2 - Unit Info'!E496&lt;&gt;"",'2 - Unit Info'!E496,"")</f>
        <v/>
      </c>
      <c r="C496" s="160" t="str">
        <f>IF('2 - Unit Info'!K496&lt;&gt;"",'2 - Unit Info'!K496,"")</f>
        <v/>
      </c>
      <c r="D496" s="160" t="str">
        <f>IF('2 - Unit Info'!H496&lt;&gt;"",'2 - Unit Info'!H496,"")</f>
        <v/>
      </c>
      <c r="E496" s="161" t="str">
        <f>IF('2 - Unit Info'!J496&lt;&gt;"",'2 - Unit Info'!J496,"")</f>
        <v/>
      </c>
      <c r="F496" s="162" t="str">
        <f>IF('2 - Unit Info'!L496 &lt;&gt;"", '2 - Unit Info'!L496, "")</f>
        <v/>
      </c>
      <c r="G496" s="163" t="str">
        <f>IF('2 - Unit Info'!S496 &lt;&gt;"", '2 - Unit Info'!S496, "")</f>
        <v/>
      </c>
      <c r="H496" s="164" t="str">
        <f>IF(LEN(F496)=0,"",IF(F496&lt;DATE(2024,3,1),IF(G496="Paid by tenant to landlord/third party (RUBS)", '5 - Utilities Total'!$D$20*'6 - Per Unit Calculation'!D496,"N/A based on utility billing method"),"N/A move-in date after 3/1/2024"))</f>
        <v/>
      </c>
      <c r="I496" s="164" t="str">
        <f>IF(LEN(F496)=0,"",IF(F496&lt;DATE(2024,3,1),IF(G496="Paid by tenant to landlord/third party (RUBS)", INDEX('Calculation Chart - SCC'!$B$3:$B$23, MATCH(E496,'Calculation Chart - SCC'!$A$3:$A$23, 0)),"N/A based on utility billing method"),"N/A move-in date after 3/1/2024"))</f>
        <v/>
      </c>
      <c r="J496" s="165" t="str">
        <f>IF('2 - Unit Info'!T496 &lt;&gt;"", '2 - Unit Info'!T496, "")</f>
        <v/>
      </c>
      <c r="K496" s="164" t="str">
        <f>IF(LEN(F496)=0,"",IF(F496&lt;DATE(2024,3,1),IF(J496="Paid by tenant to landlord/third party (RUBS)", '5 - Utilities Total'!$D$25*'6 - Per Unit Calculation'!D496,"N/A based on utility billing method"),"N/A move-in date after 3/1/2024"))</f>
        <v/>
      </c>
      <c r="L496" s="164" t="str">
        <f>IF(LEN(F496)=0,"",IF(F496&lt;DATE(2024,3,1),IF(J496="Paid by tenant to landlord/third party (RUBS)",INDEX('Calculation Chart - SCC'!$E$3:$E$23, MATCH(E496,'Calculation Chart - SCC'!$D$3:$D$23, 0)),"N/A based on utility billing method"),"N/A move-in date after 3/1/2024"))</f>
        <v/>
      </c>
      <c r="M496" s="165" t="str">
        <f>IF('2 - Unit Info'!U496 &lt;&gt;"", '2 - Unit Info'!U496, "")</f>
        <v/>
      </c>
      <c r="N496" s="164" t="str">
        <f>IF(LEN(F496)=0,"",IF(F496&lt;DATE(2024,3,1),IF(M496="Paid by tenant to landlord/third party (RUBS)", '5 - Utilities Total'!$D$30*'6 - Per Unit Calculation'!D496,"N/A based on utility billing method"),"N/A move-in date after 3/1/2024"))</f>
        <v/>
      </c>
      <c r="O496" s="182" t="str">
        <f>IF(LEN(F496)=0,"",IF(F496&lt;DATE(2024,3,1),IF(M496="Paid by tenant to landlord/third party (RUBS)",INDEX('Calculation Chart - SCC'!$H$3:$H$23, MATCH(E496,'Calculation Chart - SCC'!$G$3:$G$23, 0)),"N/A based on utility billing method"),"N/A move-in date after 3/1/2024"))</f>
        <v/>
      </c>
      <c r="Q496" s="184" t="str">
        <f t="shared" si="14"/>
        <v/>
      </c>
      <c r="R496" s="97" t="str">
        <f t="shared" si="15"/>
        <v/>
      </c>
    </row>
    <row r="497" spans="1:18" ht="15.75" x14ac:dyDescent="0.25">
      <c r="A497" s="159" t="str">
        <f>IF('2 - Unit Info'!A497&lt;&gt;"",'2 - Unit Info'!A497,"")</f>
        <v/>
      </c>
      <c r="B497" s="160" t="str">
        <f>IF('2 - Unit Info'!E497&lt;&gt;"",'2 - Unit Info'!E497,"")</f>
        <v/>
      </c>
      <c r="C497" s="160" t="str">
        <f>IF('2 - Unit Info'!K497&lt;&gt;"",'2 - Unit Info'!K497,"")</f>
        <v/>
      </c>
      <c r="D497" s="160" t="str">
        <f>IF('2 - Unit Info'!H497&lt;&gt;"",'2 - Unit Info'!H497,"")</f>
        <v/>
      </c>
      <c r="E497" s="161" t="str">
        <f>IF('2 - Unit Info'!J497&lt;&gt;"",'2 - Unit Info'!J497,"")</f>
        <v/>
      </c>
      <c r="F497" s="162" t="str">
        <f>IF('2 - Unit Info'!L497 &lt;&gt;"", '2 - Unit Info'!L497, "")</f>
        <v/>
      </c>
      <c r="G497" s="163" t="str">
        <f>IF('2 - Unit Info'!S497 &lt;&gt;"", '2 - Unit Info'!S497, "")</f>
        <v/>
      </c>
      <c r="H497" s="164" t="str">
        <f>IF(LEN(F497)=0,"",IF(F497&lt;DATE(2024,3,1),IF(G497="Paid by tenant to landlord/third party (RUBS)", '5 - Utilities Total'!$D$20*'6 - Per Unit Calculation'!D497,"N/A based on utility billing method"),"N/A move-in date after 3/1/2024"))</f>
        <v/>
      </c>
      <c r="I497" s="164" t="str">
        <f>IF(LEN(F497)=0,"",IF(F497&lt;DATE(2024,3,1),IF(G497="Paid by tenant to landlord/third party (RUBS)", INDEX('Calculation Chart - SCC'!$B$3:$B$23, MATCH(E497,'Calculation Chart - SCC'!$A$3:$A$23, 0)),"N/A based on utility billing method"),"N/A move-in date after 3/1/2024"))</f>
        <v/>
      </c>
      <c r="J497" s="165" t="str">
        <f>IF('2 - Unit Info'!T497 &lt;&gt;"", '2 - Unit Info'!T497, "")</f>
        <v/>
      </c>
      <c r="K497" s="164" t="str">
        <f>IF(LEN(F497)=0,"",IF(F497&lt;DATE(2024,3,1),IF(J497="Paid by tenant to landlord/third party (RUBS)", '5 - Utilities Total'!$D$25*'6 - Per Unit Calculation'!D497,"N/A based on utility billing method"),"N/A move-in date after 3/1/2024"))</f>
        <v/>
      </c>
      <c r="L497" s="164" t="str">
        <f>IF(LEN(F497)=0,"",IF(F497&lt;DATE(2024,3,1),IF(J497="Paid by tenant to landlord/third party (RUBS)",INDEX('Calculation Chart - SCC'!$E$3:$E$23, MATCH(E497,'Calculation Chart - SCC'!$D$3:$D$23, 0)),"N/A based on utility billing method"),"N/A move-in date after 3/1/2024"))</f>
        <v/>
      </c>
      <c r="M497" s="165" t="str">
        <f>IF('2 - Unit Info'!U497 &lt;&gt;"", '2 - Unit Info'!U497, "")</f>
        <v/>
      </c>
      <c r="N497" s="164" t="str">
        <f>IF(LEN(F497)=0,"",IF(F497&lt;DATE(2024,3,1),IF(M497="Paid by tenant to landlord/third party (RUBS)", '5 - Utilities Total'!$D$30*'6 - Per Unit Calculation'!D497,"N/A based on utility billing method"),"N/A move-in date after 3/1/2024"))</f>
        <v/>
      </c>
      <c r="O497" s="182" t="str">
        <f>IF(LEN(F497)=0,"",IF(F497&lt;DATE(2024,3,1),IF(M497="Paid by tenant to landlord/third party (RUBS)",INDEX('Calculation Chart - SCC'!$H$3:$H$23, MATCH(E497,'Calculation Chart - SCC'!$G$3:$G$23, 0)),"N/A based on utility billing method"),"N/A move-in date after 3/1/2024"))</f>
        <v/>
      </c>
      <c r="Q497" s="184" t="str">
        <f t="shared" si="14"/>
        <v/>
      </c>
      <c r="R497" s="97" t="str">
        <f t="shared" si="15"/>
        <v/>
      </c>
    </row>
    <row r="498" spans="1:18" ht="15.75" x14ac:dyDescent="0.25">
      <c r="A498" s="159" t="str">
        <f>IF('2 - Unit Info'!A498&lt;&gt;"",'2 - Unit Info'!A498,"")</f>
        <v/>
      </c>
      <c r="B498" s="160" t="str">
        <f>IF('2 - Unit Info'!E498&lt;&gt;"",'2 - Unit Info'!E498,"")</f>
        <v/>
      </c>
      <c r="C498" s="160" t="str">
        <f>IF('2 - Unit Info'!K498&lt;&gt;"",'2 - Unit Info'!K498,"")</f>
        <v/>
      </c>
      <c r="D498" s="160" t="str">
        <f>IF('2 - Unit Info'!H498&lt;&gt;"",'2 - Unit Info'!H498,"")</f>
        <v/>
      </c>
      <c r="E498" s="161" t="str">
        <f>IF('2 - Unit Info'!J498&lt;&gt;"",'2 - Unit Info'!J498,"")</f>
        <v/>
      </c>
      <c r="F498" s="162" t="str">
        <f>IF('2 - Unit Info'!L498 &lt;&gt;"", '2 - Unit Info'!L498, "")</f>
        <v/>
      </c>
      <c r="G498" s="163" t="str">
        <f>IF('2 - Unit Info'!S498 &lt;&gt;"", '2 - Unit Info'!S498, "")</f>
        <v/>
      </c>
      <c r="H498" s="164" t="str">
        <f>IF(LEN(F498)=0,"",IF(F498&lt;DATE(2024,3,1),IF(G498="Paid by tenant to landlord/third party (RUBS)", '5 - Utilities Total'!$D$20*'6 - Per Unit Calculation'!D498,"N/A based on utility billing method"),"N/A move-in date after 3/1/2024"))</f>
        <v/>
      </c>
      <c r="I498" s="164" t="str">
        <f>IF(LEN(F498)=0,"",IF(F498&lt;DATE(2024,3,1),IF(G498="Paid by tenant to landlord/third party (RUBS)", INDEX('Calculation Chart - SCC'!$B$3:$B$23, MATCH(E498,'Calculation Chart - SCC'!$A$3:$A$23, 0)),"N/A based on utility billing method"),"N/A move-in date after 3/1/2024"))</f>
        <v/>
      </c>
      <c r="J498" s="165" t="str">
        <f>IF('2 - Unit Info'!T498 &lt;&gt;"", '2 - Unit Info'!T498, "")</f>
        <v/>
      </c>
      <c r="K498" s="164" t="str">
        <f>IF(LEN(F498)=0,"",IF(F498&lt;DATE(2024,3,1),IF(J498="Paid by tenant to landlord/third party (RUBS)", '5 - Utilities Total'!$D$25*'6 - Per Unit Calculation'!D498,"N/A based on utility billing method"),"N/A move-in date after 3/1/2024"))</f>
        <v/>
      </c>
      <c r="L498" s="164" t="str">
        <f>IF(LEN(F498)=0,"",IF(F498&lt;DATE(2024,3,1),IF(J498="Paid by tenant to landlord/third party (RUBS)",INDEX('Calculation Chart - SCC'!$E$3:$E$23, MATCH(E498,'Calculation Chart - SCC'!$D$3:$D$23, 0)),"N/A based on utility billing method"),"N/A move-in date after 3/1/2024"))</f>
        <v/>
      </c>
      <c r="M498" s="165" t="str">
        <f>IF('2 - Unit Info'!U498 &lt;&gt;"", '2 - Unit Info'!U498, "")</f>
        <v/>
      </c>
      <c r="N498" s="164" t="str">
        <f>IF(LEN(F498)=0,"",IF(F498&lt;DATE(2024,3,1),IF(M498="Paid by tenant to landlord/third party (RUBS)", '5 - Utilities Total'!$D$30*'6 - Per Unit Calculation'!D498,"N/A based on utility billing method"),"N/A move-in date after 3/1/2024"))</f>
        <v/>
      </c>
      <c r="O498" s="182" t="str">
        <f>IF(LEN(F498)=0,"",IF(F498&lt;DATE(2024,3,1),IF(M498="Paid by tenant to landlord/third party (RUBS)",INDEX('Calculation Chart - SCC'!$H$3:$H$23, MATCH(E498,'Calculation Chart - SCC'!$G$3:$G$23, 0)),"N/A based on utility billing method"),"N/A move-in date after 3/1/2024"))</f>
        <v/>
      </c>
      <c r="Q498" s="184" t="str">
        <f t="shared" si="14"/>
        <v/>
      </c>
      <c r="R498" s="97" t="str">
        <f t="shared" si="15"/>
        <v/>
      </c>
    </row>
    <row r="499" spans="1:18" ht="15.75" x14ac:dyDescent="0.25">
      <c r="A499" s="159" t="str">
        <f>IF('2 - Unit Info'!A499&lt;&gt;"",'2 - Unit Info'!A499,"")</f>
        <v/>
      </c>
      <c r="B499" s="160" t="str">
        <f>IF('2 - Unit Info'!E499&lt;&gt;"",'2 - Unit Info'!E499,"")</f>
        <v/>
      </c>
      <c r="C499" s="160" t="str">
        <f>IF('2 - Unit Info'!K499&lt;&gt;"",'2 - Unit Info'!K499,"")</f>
        <v/>
      </c>
      <c r="D499" s="160" t="str">
        <f>IF('2 - Unit Info'!H499&lt;&gt;"",'2 - Unit Info'!H499,"")</f>
        <v/>
      </c>
      <c r="E499" s="161" t="str">
        <f>IF('2 - Unit Info'!J499&lt;&gt;"",'2 - Unit Info'!J499,"")</f>
        <v/>
      </c>
      <c r="F499" s="162" t="str">
        <f>IF('2 - Unit Info'!L499 &lt;&gt;"", '2 - Unit Info'!L499, "")</f>
        <v/>
      </c>
      <c r="G499" s="163" t="str">
        <f>IF('2 - Unit Info'!S499 &lt;&gt;"", '2 - Unit Info'!S499, "")</f>
        <v/>
      </c>
      <c r="H499" s="164" t="str">
        <f>IF(LEN(F499)=0,"",IF(F499&lt;DATE(2024,3,1),IF(G499="Paid by tenant to landlord/third party (RUBS)", '5 - Utilities Total'!$D$20*'6 - Per Unit Calculation'!D499,"N/A based on utility billing method"),"N/A move-in date after 3/1/2024"))</f>
        <v/>
      </c>
      <c r="I499" s="164" t="str">
        <f>IF(LEN(F499)=0,"",IF(F499&lt;DATE(2024,3,1),IF(G499="Paid by tenant to landlord/third party (RUBS)", INDEX('Calculation Chart - SCC'!$B$3:$B$23, MATCH(E499,'Calculation Chart - SCC'!$A$3:$A$23, 0)),"N/A based on utility billing method"),"N/A move-in date after 3/1/2024"))</f>
        <v/>
      </c>
      <c r="J499" s="165" t="str">
        <f>IF('2 - Unit Info'!T499 &lt;&gt;"", '2 - Unit Info'!T499, "")</f>
        <v/>
      </c>
      <c r="K499" s="164" t="str">
        <f>IF(LEN(F499)=0,"",IF(F499&lt;DATE(2024,3,1),IF(J499="Paid by tenant to landlord/third party (RUBS)", '5 - Utilities Total'!$D$25*'6 - Per Unit Calculation'!D499,"N/A based on utility billing method"),"N/A move-in date after 3/1/2024"))</f>
        <v/>
      </c>
      <c r="L499" s="164" t="str">
        <f>IF(LEN(F499)=0,"",IF(F499&lt;DATE(2024,3,1),IF(J499="Paid by tenant to landlord/third party (RUBS)",INDEX('Calculation Chart - SCC'!$E$3:$E$23, MATCH(E499,'Calculation Chart - SCC'!$D$3:$D$23, 0)),"N/A based on utility billing method"),"N/A move-in date after 3/1/2024"))</f>
        <v/>
      </c>
      <c r="M499" s="165" t="str">
        <f>IF('2 - Unit Info'!U499 &lt;&gt;"", '2 - Unit Info'!U499, "")</f>
        <v/>
      </c>
      <c r="N499" s="164" t="str">
        <f>IF(LEN(F499)=0,"",IF(F499&lt;DATE(2024,3,1),IF(M499="Paid by tenant to landlord/third party (RUBS)", '5 - Utilities Total'!$D$30*'6 - Per Unit Calculation'!D499,"N/A based on utility billing method"),"N/A move-in date after 3/1/2024"))</f>
        <v/>
      </c>
      <c r="O499" s="182" t="str">
        <f>IF(LEN(F499)=0,"",IF(F499&lt;DATE(2024,3,1),IF(M499="Paid by tenant to landlord/third party (RUBS)",INDEX('Calculation Chart - SCC'!$H$3:$H$23, MATCH(E499,'Calculation Chart - SCC'!$G$3:$G$23, 0)),"N/A based on utility billing method"),"N/A move-in date after 3/1/2024"))</f>
        <v/>
      </c>
      <c r="Q499" s="184" t="str">
        <f t="shared" si="14"/>
        <v/>
      </c>
      <c r="R499" s="97" t="str">
        <f t="shared" si="15"/>
        <v/>
      </c>
    </row>
    <row r="500" spans="1:18" ht="15.75" x14ac:dyDescent="0.25">
      <c r="A500" s="159" t="str">
        <f>IF('2 - Unit Info'!A500&lt;&gt;"",'2 - Unit Info'!A500,"")</f>
        <v/>
      </c>
      <c r="B500" s="160" t="str">
        <f>IF('2 - Unit Info'!E500&lt;&gt;"",'2 - Unit Info'!E500,"")</f>
        <v/>
      </c>
      <c r="C500" s="160" t="str">
        <f>IF('2 - Unit Info'!K500&lt;&gt;"",'2 - Unit Info'!K500,"")</f>
        <v/>
      </c>
      <c r="D500" s="160" t="str">
        <f>IF('2 - Unit Info'!H500&lt;&gt;"",'2 - Unit Info'!H500,"")</f>
        <v/>
      </c>
      <c r="E500" s="161" t="str">
        <f>IF('2 - Unit Info'!J500&lt;&gt;"",'2 - Unit Info'!J500,"")</f>
        <v/>
      </c>
      <c r="F500" s="162" t="str">
        <f>IF('2 - Unit Info'!L500 &lt;&gt;"", '2 - Unit Info'!L500, "")</f>
        <v/>
      </c>
      <c r="G500" s="163" t="str">
        <f>IF('2 - Unit Info'!S500 &lt;&gt;"", '2 - Unit Info'!S500, "")</f>
        <v/>
      </c>
      <c r="H500" s="164" t="str">
        <f>IF(LEN(F500)=0,"",IF(F500&lt;DATE(2024,3,1),IF(G500="Paid by tenant to landlord/third party (RUBS)", '5 - Utilities Total'!$D$20*'6 - Per Unit Calculation'!D500,"N/A based on utility billing method"),"N/A move-in date after 3/1/2024"))</f>
        <v/>
      </c>
      <c r="I500" s="164" t="str">
        <f>IF(LEN(F500)=0,"",IF(F500&lt;DATE(2024,3,1),IF(G500="Paid by tenant to landlord/third party (RUBS)", INDEX('Calculation Chart - SCC'!$B$3:$B$23, MATCH(E500,'Calculation Chart - SCC'!$A$3:$A$23, 0)),"N/A based on utility billing method"),"N/A move-in date after 3/1/2024"))</f>
        <v/>
      </c>
      <c r="J500" s="165" t="str">
        <f>IF('2 - Unit Info'!T500 &lt;&gt;"", '2 - Unit Info'!T500, "")</f>
        <v/>
      </c>
      <c r="K500" s="164" t="str">
        <f>IF(LEN(F500)=0,"",IF(F500&lt;DATE(2024,3,1),IF(J500="Paid by tenant to landlord/third party (RUBS)", '5 - Utilities Total'!$D$25*'6 - Per Unit Calculation'!D500,"N/A based on utility billing method"),"N/A move-in date after 3/1/2024"))</f>
        <v/>
      </c>
      <c r="L500" s="164" t="str">
        <f>IF(LEN(F500)=0,"",IF(F500&lt;DATE(2024,3,1),IF(J500="Paid by tenant to landlord/third party (RUBS)",INDEX('Calculation Chart - SCC'!$E$3:$E$23, MATCH(E500,'Calculation Chart - SCC'!$D$3:$D$23, 0)),"N/A based on utility billing method"),"N/A move-in date after 3/1/2024"))</f>
        <v/>
      </c>
      <c r="M500" s="165" t="str">
        <f>IF('2 - Unit Info'!U500 &lt;&gt;"", '2 - Unit Info'!U500, "")</f>
        <v/>
      </c>
      <c r="N500" s="164" t="str">
        <f>IF(LEN(F500)=0,"",IF(F500&lt;DATE(2024,3,1),IF(M500="Paid by tenant to landlord/third party (RUBS)", '5 - Utilities Total'!$D$30*'6 - Per Unit Calculation'!D500,"N/A based on utility billing method"),"N/A move-in date after 3/1/2024"))</f>
        <v/>
      </c>
      <c r="O500" s="182" t="str">
        <f>IF(LEN(F500)=0,"",IF(F500&lt;DATE(2024,3,1),IF(M500="Paid by tenant to landlord/third party (RUBS)",INDEX('Calculation Chart - SCC'!$H$3:$H$23, MATCH(E500,'Calculation Chart - SCC'!$G$3:$G$23, 0)),"N/A based on utility billing method"),"N/A move-in date after 3/1/2024"))</f>
        <v/>
      </c>
      <c r="Q500" s="184" t="str">
        <f t="shared" si="14"/>
        <v/>
      </c>
      <c r="R500" s="97" t="str">
        <f t="shared" si="15"/>
        <v/>
      </c>
    </row>
    <row r="501" spans="1:18" ht="15.75" x14ac:dyDescent="0.25">
      <c r="A501" s="159" t="str">
        <f>IF('2 - Unit Info'!A501&lt;&gt;"",'2 - Unit Info'!A501,"")</f>
        <v/>
      </c>
      <c r="B501" s="160" t="str">
        <f>IF('2 - Unit Info'!E501&lt;&gt;"",'2 - Unit Info'!E501,"")</f>
        <v/>
      </c>
      <c r="C501" s="160" t="str">
        <f>IF('2 - Unit Info'!K501&lt;&gt;"",'2 - Unit Info'!K501,"")</f>
        <v/>
      </c>
      <c r="D501" s="160" t="str">
        <f>IF('2 - Unit Info'!H501&lt;&gt;"",'2 - Unit Info'!H501,"")</f>
        <v/>
      </c>
      <c r="E501" s="161" t="str">
        <f>IF('2 - Unit Info'!J501&lt;&gt;"",'2 - Unit Info'!J501,"")</f>
        <v/>
      </c>
      <c r="F501" s="162" t="str">
        <f>IF('2 - Unit Info'!L501 &lt;&gt;"", '2 - Unit Info'!L501, "")</f>
        <v/>
      </c>
      <c r="G501" s="163" t="str">
        <f>IF('2 - Unit Info'!S501 &lt;&gt;"", '2 - Unit Info'!S501, "")</f>
        <v/>
      </c>
      <c r="H501" s="164" t="str">
        <f>IF(LEN(F501)=0,"",IF(F501&lt;DATE(2024,3,1),IF(G501="Paid by tenant to landlord/third party (RUBS)", '5 - Utilities Total'!$D$20*'6 - Per Unit Calculation'!D501,"N/A based on utility billing method"),"N/A move-in date after 3/1/2024"))</f>
        <v/>
      </c>
      <c r="I501" s="164" t="str">
        <f>IF(LEN(F501)=0,"",IF(F501&lt;DATE(2024,3,1),IF(G501="Paid by tenant to landlord/third party (RUBS)", INDEX('Calculation Chart - SCC'!$B$3:$B$23, MATCH(E501,'Calculation Chart - SCC'!$A$3:$A$23, 0)),"N/A based on utility billing method"),"N/A move-in date after 3/1/2024"))</f>
        <v/>
      </c>
      <c r="J501" s="165" t="str">
        <f>IF('2 - Unit Info'!T501 &lt;&gt;"", '2 - Unit Info'!T501, "")</f>
        <v/>
      </c>
      <c r="K501" s="164" t="str">
        <f>IF(LEN(F501)=0,"",IF(F501&lt;DATE(2024,3,1),IF(J501="Paid by tenant to landlord/third party (RUBS)", '5 - Utilities Total'!$D$25*'6 - Per Unit Calculation'!D501,"N/A based on utility billing method"),"N/A move-in date after 3/1/2024"))</f>
        <v/>
      </c>
      <c r="L501" s="164" t="str">
        <f>IF(LEN(F501)=0,"",IF(F501&lt;DATE(2024,3,1),IF(J501="Paid by tenant to landlord/third party (RUBS)",INDEX('Calculation Chart - SCC'!$E$3:$E$23, MATCH(E501,'Calculation Chart - SCC'!$D$3:$D$23, 0)),"N/A based on utility billing method"),"N/A move-in date after 3/1/2024"))</f>
        <v/>
      </c>
      <c r="M501" s="165" t="str">
        <f>IF('2 - Unit Info'!U501 &lt;&gt;"", '2 - Unit Info'!U501, "")</f>
        <v/>
      </c>
      <c r="N501" s="164" t="str">
        <f>IF(LEN(F501)=0,"",IF(F501&lt;DATE(2024,3,1),IF(M501="Paid by tenant to landlord/third party (RUBS)", '5 - Utilities Total'!$D$30*'6 - Per Unit Calculation'!D501,"N/A based on utility billing method"),"N/A move-in date after 3/1/2024"))</f>
        <v/>
      </c>
      <c r="O501" s="182" t="str">
        <f>IF(LEN(F501)=0,"",IF(F501&lt;DATE(2024,3,1),IF(M501="Paid by tenant to landlord/third party (RUBS)",INDEX('Calculation Chart - SCC'!$H$3:$H$23, MATCH(E501,'Calculation Chart - SCC'!$G$3:$G$23, 0)),"N/A based on utility billing method"),"N/A move-in date after 3/1/2024"))</f>
        <v/>
      </c>
      <c r="Q501" s="184" t="str">
        <f t="shared" si="14"/>
        <v/>
      </c>
      <c r="R501" s="97" t="str">
        <f t="shared" si="15"/>
        <v/>
      </c>
    </row>
    <row r="502" spans="1:18" ht="15.75" x14ac:dyDescent="0.25">
      <c r="A502" s="159" t="str">
        <f>IF('2 - Unit Info'!A502&lt;&gt;"",'2 - Unit Info'!A502,"")</f>
        <v/>
      </c>
      <c r="B502" s="160" t="str">
        <f>IF('2 - Unit Info'!E502&lt;&gt;"",'2 - Unit Info'!E502,"")</f>
        <v/>
      </c>
      <c r="C502" s="160" t="str">
        <f>IF('2 - Unit Info'!K502&lt;&gt;"",'2 - Unit Info'!K502,"")</f>
        <v/>
      </c>
      <c r="D502" s="160" t="str">
        <f>IF('2 - Unit Info'!H502&lt;&gt;"",'2 - Unit Info'!H502,"")</f>
        <v/>
      </c>
      <c r="E502" s="161" t="str">
        <f>IF('2 - Unit Info'!J502&lt;&gt;"",'2 - Unit Info'!J502,"")</f>
        <v/>
      </c>
      <c r="F502" s="162" t="str">
        <f>IF('2 - Unit Info'!L502 &lt;&gt;"", '2 - Unit Info'!L502, "")</f>
        <v/>
      </c>
      <c r="G502" s="163" t="str">
        <f>IF('2 - Unit Info'!S502 &lt;&gt;"", '2 - Unit Info'!S502, "")</f>
        <v/>
      </c>
      <c r="H502" s="164" t="str">
        <f>IF(LEN(F502)=0,"",IF(F502&lt;DATE(2024,3,1),IF(G502="Paid by tenant to landlord/third party (RUBS)", '5 - Utilities Total'!$D$20*'6 - Per Unit Calculation'!D502,"N/A based on utility billing method"),"N/A move-in date after 3/1/2024"))</f>
        <v/>
      </c>
      <c r="I502" s="164" t="str">
        <f>IF(LEN(F502)=0,"",IF(F502&lt;DATE(2024,3,1),IF(G502="Paid by tenant to landlord/third party (RUBS)", INDEX('Calculation Chart - SCC'!$B$3:$B$23, MATCH(E502,'Calculation Chart - SCC'!$A$3:$A$23, 0)),"N/A based on utility billing method"),"N/A move-in date after 3/1/2024"))</f>
        <v/>
      </c>
      <c r="J502" s="165" t="str">
        <f>IF('2 - Unit Info'!T502 &lt;&gt;"", '2 - Unit Info'!T502, "")</f>
        <v/>
      </c>
      <c r="K502" s="164" t="str">
        <f>IF(LEN(F502)=0,"",IF(F502&lt;DATE(2024,3,1),IF(J502="Paid by tenant to landlord/third party (RUBS)", '5 - Utilities Total'!$D$25*'6 - Per Unit Calculation'!D502,"N/A based on utility billing method"),"N/A move-in date after 3/1/2024"))</f>
        <v/>
      </c>
      <c r="L502" s="164" t="str">
        <f>IF(LEN(F502)=0,"",IF(F502&lt;DATE(2024,3,1),IF(J502="Paid by tenant to landlord/third party (RUBS)",INDEX('Calculation Chart - SCC'!$E$3:$E$23, MATCH(E502,'Calculation Chart - SCC'!$D$3:$D$23, 0)),"N/A based on utility billing method"),"N/A move-in date after 3/1/2024"))</f>
        <v/>
      </c>
      <c r="M502" s="165" t="str">
        <f>IF('2 - Unit Info'!U502 &lt;&gt;"", '2 - Unit Info'!U502, "")</f>
        <v/>
      </c>
      <c r="N502" s="164" t="str">
        <f>IF(LEN(F502)=0,"",IF(F502&lt;DATE(2024,3,1),IF(M502="Paid by tenant to landlord/third party (RUBS)", '5 - Utilities Total'!$D$30*'6 - Per Unit Calculation'!D502,"N/A based on utility billing method"),"N/A move-in date after 3/1/2024"))</f>
        <v/>
      </c>
      <c r="O502" s="182" t="str">
        <f>IF(LEN(F502)=0,"",IF(F502&lt;DATE(2024,3,1),IF(M502="Paid by tenant to landlord/third party (RUBS)",INDEX('Calculation Chart - SCC'!$H$3:$H$23, MATCH(E502,'Calculation Chart - SCC'!$G$3:$G$23, 0)),"N/A based on utility billing method"),"N/A move-in date after 3/1/2024"))</f>
        <v/>
      </c>
      <c r="Q502" s="184" t="str">
        <f t="shared" si="14"/>
        <v/>
      </c>
      <c r="R502" s="97" t="str">
        <f t="shared" si="15"/>
        <v/>
      </c>
    </row>
    <row r="503" spans="1:18" ht="15.75" x14ac:dyDescent="0.25">
      <c r="A503" s="159" t="str">
        <f>IF('2 - Unit Info'!A503&lt;&gt;"",'2 - Unit Info'!A503,"")</f>
        <v/>
      </c>
      <c r="B503" s="160" t="str">
        <f>IF('2 - Unit Info'!E503&lt;&gt;"",'2 - Unit Info'!E503,"")</f>
        <v/>
      </c>
      <c r="C503" s="160" t="str">
        <f>IF('2 - Unit Info'!K503&lt;&gt;"",'2 - Unit Info'!K503,"")</f>
        <v/>
      </c>
      <c r="D503" s="160" t="str">
        <f>IF('2 - Unit Info'!H503&lt;&gt;"",'2 - Unit Info'!H503,"")</f>
        <v/>
      </c>
      <c r="E503" s="161" t="str">
        <f>IF('2 - Unit Info'!J503&lt;&gt;"",'2 - Unit Info'!J503,"")</f>
        <v/>
      </c>
      <c r="F503" s="162" t="str">
        <f>IF('2 - Unit Info'!L503 &lt;&gt;"", '2 - Unit Info'!L503, "")</f>
        <v/>
      </c>
      <c r="G503" s="163" t="str">
        <f>IF('2 - Unit Info'!S503 &lt;&gt;"", '2 - Unit Info'!S503, "")</f>
        <v/>
      </c>
      <c r="H503" s="164" t="str">
        <f>IF(LEN(F503)=0,"",IF(F503&lt;DATE(2024,3,1),IF(G503="Paid by tenant to landlord/third party (RUBS)", '5 - Utilities Total'!$D$20*'6 - Per Unit Calculation'!D503,"N/A based on utility billing method"),"N/A move-in date after 3/1/2024"))</f>
        <v/>
      </c>
      <c r="I503" s="164" t="str">
        <f>IF(LEN(F503)=0,"",IF(F503&lt;DATE(2024,3,1),IF(G503="Paid by tenant to landlord/third party (RUBS)", INDEX('Calculation Chart - SCC'!$B$3:$B$23, MATCH(E503,'Calculation Chart - SCC'!$A$3:$A$23, 0)),"N/A based on utility billing method"),"N/A move-in date after 3/1/2024"))</f>
        <v/>
      </c>
      <c r="J503" s="165" t="str">
        <f>IF('2 - Unit Info'!T503 &lt;&gt;"", '2 - Unit Info'!T503, "")</f>
        <v/>
      </c>
      <c r="K503" s="164" t="str">
        <f>IF(LEN(F503)=0,"",IF(F503&lt;DATE(2024,3,1),IF(J503="Paid by tenant to landlord/third party (RUBS)", '5 - Utilities Total'!$D$25*'6 - Per Unit Calculation'!D503,"N/A based on utility billing method"),"N/A move-in date after 3/1/2024"))</f>
        <v/>
      </c>
      <c r="L503" s="164" t="str">
        <f>IF(LEN(F503)=0,"",IF(F503&lt;DATE(2024,3,1),IF(J503="Paid by tenant to landlord/third party (RUBS)",INDEX('Calculation Chart - SCC'!$E$3:$E$23, MATCH(E503,'Calculation Chart - SCC'!$D$3:$D$23, 0)),"N/A based on utility billing method"),"N/A move-in date after 3/1/2024"))</f>
        <v/>
      </c>
      <c r="M503" s="165" t="str">
        <f>IF('2 - Unit Info'!U503 &lt;&gt;"", '2 - Unit Info'!U503, "")</f>
        <v/>
      </c>
      <c r="N503" s="164" t="str">
        <f>IF(LEN(F503)=0,"",IF(F503&lt;DATE(2024,3,1),IF(M503="Paid by tenant to landlord/third party (RUBS)", '5 - Utilities Total'!$D$30*'6 - Per Unit Calculation'!D503,"N/A based on utility billing method"),"N/A move-in date after 3/1/2024"))</f>
        <v/>
      </c>
      <c r="O503" s="182" t="str">
        <f>IF(LEN(F503)=0,"",IF(F503&lt;DATE(2024,3,1),IF(M503="Paid by tenant to landlord/third party (RUBS)",INDEX('Calculation Chart - SCC'!$H$3:$H$23, MATCH(E503,'Calculation Chart - SCC'!$G$3:$G$23, 0)),"N/A based on utility billing method"),"N/A move-in date after 3/1/2024"))</f>
        <v/>
      </c>
      <c r="Q503" s="184" t="str">
        <f t="shared" si="14"/>
        <v/>
      </c>
      <c r="R503" s="97" t="str">
        <f t="shared" si="15"/>
        <v/>
      </c>
    </row>
    <row r="504" spans="1:18" ht="15.75" x14ac:dyDescent="0.25">
      <c r="A504" s="159" t="str">
        <f>IF('2 - Unit Info'!A504&lt;&gt;"",'2 - Unit Info'!A504,"")</f>
        <v/>
      </c>
      <c r="B504" s="160" t="str">
        <f>IF('2 - Unit Info'!E504&lt;&gt;"",'2 - Unit Info'!E504,"")</f>
        <v/>
      </c>
      <c r="C504" s="160" t="str">
        <f>IF('2 - Unit Info'!K504&lt;&gt;"",'2 - Unit Info'!K504,"")</f>
        <v/>
      </c>
      <c r="D504" s="160" t="str">
        <f>IF('2 - Unit Info'!H504&lt;&gt;"",'2 - Unit Info'!H504,"")</f>
        <v/>
      </c>
      <c r="E504" s="161" t="str">
        <f>IF('2 - Unit Info'!J504&lt;&gt;"",'2 - Unit Info'!J504,"")</f>
        <v/>
      </c>
      <c r="F504" s="162" t="str">
        <f>IF('2 - Unit Info'!L504 &lt;&gt;"", '2 - Unit Info'!L504, "")</f>
        <v/>
      </c>
      <c r="G504" s="163" t="str">
        <f>IF('2 - Unit Info'!S504 &lt;&gt;"", '2 - Unit Info'!S504, "")</f>
        <v/>
      </c>
      <c r="H504" s="164" t="str">
        <f>IF(LEN(F504)=0,"",IF(F504&lt;DATE(2024,3,1),IF(G504="Paid by tenant to landlord/third party (RUBS)", '5 - Utilities Total'!$D$20*'6 - Per Unit Calculation'!D504,"N/A based on utility billing method"),"N/A move-in date after 3/1/2024"))</f>
        <v/>
      </c>
      <c r="I504" s="164" t="str">
        <f>IF(LEN(F504)=0,"",IF(F504&lt;DATE(2024,3,1),IF(G504="Paid by tenant to landlord/third party (RUBS)", INDEX('Calculation Chart - SCC'!$B$3:$B$23, MATCH(E504,'Calculation Chart - SCC'!$A$3:$A$23, 0)),"N/A based on utility billing method"),"N/A move-in date after 3/1/2024"))</f>
        <v/>
      </c>
      <c r="J504" s="165" t="str">
        <f>IF('2 - Unit Info'!T504 &lt;&gt;"", '2 - Unit Info'!T504, "")</f>
        <v/>
      </c>
      <c r="K504" s="164" t="str">
        <f>IF(LEN(F504)=0,"",IF(F504&lt;DATE(2024,3,1),IF(J504="Paid by tenant to landlord/third party (RUBS)", '5 - Utilities Total'!$D$25*'6 - Per Unit Calculation'!D504,"N/A based on utility billing method"),"N/A move-in date after 3/1/2024"))</f>
        <v/>
      </c>
      <c r="L504" s="164" t="str">
        <f>IF(LEN(F504)=0,"",IF(F504&lt;DATE(2024,3,1),IF(J504="Paid by tenant to landlord/third party (RUBS)",INDEX('Calculation Chart - SCC'!$E$3:$E$23, MATCH(E504,'Calculation Chart - SCC'!$D$3:$D$23, 0)),"N/A based on utility billing method"),"N/A move-in date after 3/1/2024"))</f>
        <v/>
      </c>
      <c r="M504" s="165" t="str">
        <f>IF('2 - Unit Info'!U504 &lt;&gt;"", '2 - Unit Info'!U504, "")</f>
        <v/>
      </c>
      <c r="N504" s="164" t="str">
        <f>IF(LEN(F504)=0,"",IF(F504&lt;DATE(2024,3,1),IF(M504="Paid by tenant to landlord/third party (RUBS)", '5 - Utilities Total'!$D$30*'6 - Per Unit Calculation'!D504,"N/A based on utility billing method"),"N/A move-in date after 3/1/2024"))</f>
        <v/>
      </c>
      <c r="O504" s="182" t="str">
        <f>IF(LEN(F504)=0,"",IF(F504&lt;DATE(2024,3,1),IF(M504="Paid by tenant to landlord/third party (RUBS)",INDEX('Calculation Chart - SCC'!$H$3:$H$23, MATCH(E504,'Calculation Chart - SCC'!$G$3:$G$23, 0)),"N/A based on utility billing method"),"N/A move-in date after 3/1/2024"))</f>
        <v/>
      </c>
      <c r="Q504" s="184" t="str">
        <f t="shared" si="14"/>
        <v/>
      </c>
      <c r="R504" s="97" t="str">
        <f t="shared" si="15"/>
        <v/>
      </c>
    </row>
    <row r="505" spans="1:18" ht="15.75" x14ac:dyDescent="0.25">
      <c r="A505" s="159" t="str">
        <f>IF('2 - Unit Info'!A505&lt;&gt;"",'2 - Unit Info'!A505,"")</f>
        <v/>
      </c>
      <c r="B505" s="160" t="str">
        <f>IF('2 - Unit Info'!E505&lt;&gt;"",'2 - Unit Info'!E505,"")</f>
        <v/>
      </c>
      <c r="C505" s="160" t="str">
        <f>IF('2 - Unit Info'!K505&lt;&gt;"",'2 - Unit Info'!K505,"")</f>
        <v/>
      </c>
      <c r="D505" s="160" t="str">
        <f>IF('2 - Unit Info'!H505&lt;&gt;"",'2 - Unit Info'!H505,"")</f>
        <v/>
      </c>
      <c r="E505" s="161" t="str">
        <f>IF('2 - Unit Info'!J505&lt;&gt;"",'2 - Unit Info'!J505,"")</f>
        <v/>
      </c>
      <c r="F505" s="162" t="str">
        <f>IF('2 - Unit Info'!L505 &lt;&gt;"", '2 - Unit Info'!L505, "")</f>
        <v/>
      </c>
      <c r="G505" s="163" t="str">
        <f>IF('2 - Unit Info'!S505 &lt;&gt;"", '2 - Unit Info'!S505, "")</f>
        <v/>
      </c>
      <c r="H505" s="164" t="str">
        <f>IF(LEN(F505)=0,"",IF(F505&lt;DATE(2024,3,1),IF(G505="Paid by tenant to landlord/third party (RUBS)", '5 - Utilities Total'!$D$20*'6 - Per Unit Calculation'!D505,"N/A based on utility billing method"),"N/A move-in date after 3/1/2024"))</f>
        <v/>
      </c>
      <c r="I505" s="164" t="str">
        <f>IF(LEN(F505)=0,"",IF(F505&lt;DATE(2024,3,1),IF(G505="Paid by tenant to landlord/third party (RUBS)", INDEX('Calculation Chart - SCC'!$B$3:$B$23, MATCH(E505,'Calculation Chart - SCC'!$A$3:$A$23, 0)),"N/A based on utility billing method"),"N/A move-in date after 3/1/2024"))</f>
        <v/>
      </c>
      <c r="J505" s="165" t="str">
        <f>IF('2 - Unit Info'!T505 &lt;&gt;"", '2 - Unit Info'!T505, "")</f>
        <v/>
      </c>
      <c r="K505" s="164" t="str">
        <f>IF(LEN(F505)=0,"",IF(F505&lt;DATE(2024,3,1),IF(J505="Paid by tenant to landlord/third party (RUBS)", '5 - Utilities Total'!$D$25*'6 - Per Unit Calculation'!D505,"N/A based on utility billing method"),"N/A move-in date after 3/1/2024"))</f>
        <v/>
      </c>
      <c r="L505" s="164" t="str">
        <f>IF(LEN(F505)=0,"",IF(F505&lt;DATE(2024,3,1),IF(J505="Paid by tenant to landlord/third party (RUBS)",INDEX('Calculation Chart - SCC'!$E$3:$E$23, MATCH(E505,'Calculation Chart - SCC'!$D$3:$D$23, 0)),"N/A based on utility billing method"),"N/A move-in date after 3/1/2024"))</f>
        <v/>
      </c>
      <c r="M505" s="165" t="str">
        <f>IF('2 - Unit Info'!U505 &lt;&gt;"", '2 - Unit Info'!U505, "")</f>
        <v/>
      </c>
      <c r="N505" s="164" t="str">
        <f>IF(LEN(F505)=0,"",IF(F505&lt;DATE(2024,3,1),IF(M505="Paid by tenant to landlord/third party (RUBS)", '5 - Utilities Total'!$D$30*'6 - Per Unit Calculation'!D505,"N/A based on utility billing method"),"N/A move-in date after 3/1/2024"))</f>
        <v/>
      </c>
      <c r="O505" s="182" t="str">
        <f>IF(LEN(F505)=0,"",IF(F505&lt;DATE(2024,3,1),IF(M505="Paid by tenant to landlord/third party (RUBS)",INDEX('Calculation Chart - SCC'!$H$3:$H$23, MATCH(E505,'Calculation Chart - SCC'!$G$3:$G$23, 0)),"N/A based on utility billing method"),"N/A move-in date after 3/1/2024"))</f>
        <v/>
      </c>
      <c r="Q505" s="184" t="str">
        <f t="shared" si="14"/>
        <v/>
      </c>
      <c r="R505" s="97" t="str">
        <f t="shared" si="15"/>
        <v/>
      </c>
    </row>
    <row r="506" spans="1:18" ht="15.75" x14ac:dyDescent="0.25">
      <c r="A506" s="159" t="str">
        <f>IF('2 - Unit Info'!A506&lt;&gt;"",'2 - Unit Info'!A506,"")</f>
        <v/>
      </c>
      <c r="B506" s="160" t="str">
        <f>IF('2 - Unit Info'!E506&lt;&gt;"",'2 - Unit Info'!E506,"")</f>
        <v/>
      </c>
      <c r="C506" s="160" t="str">
        <f>IF('2 - Unit Info'!K506&lt;&gt;"",'2 - Unit Info'!K506,"")</f>
        <v/>
      </c>
      <c r="D506" s="160" t="str">
        <f>IF('2 - Unit Info'!H506&lt;&gt;"",'2 - Unit Info'!H506,"")</f>
        <v/>
      </c>
      <c r="E506" s="161" t="str">
        <f>IF('2 - Unit Info'!J506&lt;&gt;"",'2 - Unit Info'!J506,"")</f>
        <v/>
      </c>
      <c r="F506" s="162" t="str">
        <f>IF('2 - Unit Info'!L506 &lt;&gt;"", '2 - Unit Info'!L506, "")</f>
        <v/>
      </c>
      <c r="G506" s="163" t="str">
        <f>IF('2 - Unit Info'!S506 &lt;&gt;"", '2 - Unit Info'!S506, "")</f>
        <v/>
      </c>
      <c r="H506" s="164" t="str">
        <f>IF(LEN(F506)=0,"",IF(F506&lt;DATE(2024,3,1),IF(G506="Paid by tenant to landlord/third party (RUBS)", '5 - Utilities Total'!$D$20*'6 - Per Unit Calculation'!D506,"N/A based on utility billing method"),"N/A move-in date after 3/1/2024"))</f>
        <v/>
      </c>
      <c r="I506" s="164" t="str">
        <f>IF(LEN(F506)=0,"",IF(F506&lt;DATE(2024,3,1),IF(G506="Paid by tenant to landlord/third party (RUBS)", INDEX('Calculation Chart - SCC'!$B$3:$B$23, MATCH(E506,'Calculation Chart - SCC'!$A$3:$A$23, 0)),"N/A based on utility billing method"),"N/A move-in date after 3/1/2024"))</f>
        <v/>
      </c>
      <c r="J506" s="165" t="str">
        <f>IF('2 - Unit Info'!T506 &lt;&gt;"", '2 - Unit Info'!T506, "")</f>
        <v/>
      </c>
      <c r="K506" s="164" t="str">
        <f>IF(LEN(F506)=0,"",IF(F506&lt;DATE(2024,3,1),IF(J506="Paid by tenant to landlord/third party (RUBS)", '5 - Utilities Total'!$D$25*'6 - Per Unit Calculation'!D506,"N/A based on utility billing method"),"N/A move-in date after 3/1/2024"))</f>
        <v/>
      </c>
      <c r="L506" s="164" t="str">
        <f>IF(LEN(F506)=0,"",IF(F506&lt;DATE(2024,3,1),IF(J506="Paid by tenant to landlord/third party (RUBS)",INDEX('Calculation Chart - SCC'!$E$3:$E$23, MATCH(E506,'Calculation Chart - SCC'!$D$3:$D$23, 0)),"N/A based on utility billing method"),"N/A move-in date after 3/1/2024"))</f>
        <v/>
      </c>
      <c r="M506" s="165" t="str">
        <f>IF('2 - Unit Info'!U506 &lt;&gt;"", '2 - Unit Info'!U506, "")</f>
        <v/>
      </c>
      <c r="N506" s="164" t="str">
        <f>IF(LEN(F506)=0,"",IF(F506&lt;DATE(2024,3,1),IF(M506="Paid by tenant to landlord/third party (RUBS)", '5 - Utilities Total'!$D$30*'6 - Per Unit Calculation'!D506,"N/A based on utility billing method"),"N/A move-in date after 3/1/2024"))</f>
        <v/>
      </c>
      <c r="O506" s="182" t="str">
        <f>IF(LEN(F506)=0,"",IF(F506&lt;DATE(2024,3,1),IF(M506="Paid by tenant to landlord/third party (RUBS)",INDEX('Calculation Chart - SCC'!$H$3:$H$23, MATCH(E506,'Calculation Chart - SCC'!$G$3:$G$23, 0)),"N/A based on utility billing method"),"N/A move-in date after 3/1/2024"))</f>
        <v/>
      </c>
      <c r="Q506" s="184" t="str">
        <f t="shared" si="14"/>
        <v/>
      </c>
      <c r="R506" s="97" t="str">
        <f t="shared" si="15"/>
        <v/>
      </c>
    </row>
    <row r="507" spans="1:18" ht="15.75" x14ac:dyDescent="0.25">
      <c r="A507" s="159" t="str">
        <f>IF('2 - Unit Info'!A507&lt;&gt;"",'2 - Unit Info'!A507,"")</f>
        <v/>
      </c>
      <c r="B507" s="160" t="str">
        <f>IF('2 - Unit Info'!E507&lt;&gt;"",'2 - Unit Info'!E507,"")</f>
        <v/>
      </c>
      <c r="C507" s="160" t="str">
        <f>IF('2 - Unit Info'!K507&lt;&gt;"",'2 - Unit Info'!K507,"")</f>
        <v/>
      </c>
      <c r="D507" s="160" t="str">
        <f>IF('2 - Unit Info'!H507&lt;&gt;"",'2 - Unit Info'!H507,"")</f>
        <v/>
      </c>
      <c r="E507" s="161" t="str">
        <f>IF('2 - Unit Info'!J507&lt;&gt;"",'2 - Unit Info'!J507,"")</f>
        <v/>
      </c>
      <c r="F507" s="162" t="str">
        <f>IF('2 - Unit Info'!L507 &lt;&gt;"", '2 - Unit Info'!L507, "")</f>
        <v/>
      </c>
      <c r="G507" s="163" t="str">
        <f>IF('2 - Unit Info'!S507 &lt;&gt;"", '2 - Unit Info'!S507, "")</f>
        <v/>
      </c>
      <c r="H507" s="164" t="str">
        <f>IF(LEN(F507)=0,"",IF(F507&lt;DATE(2024,3,1),IF(G507="Paid by tenant to landlord/third party (RUBS)", '5 - Utilities Total'!$D$20*'6 - Per Unit Calculation'!D507,"N/A based on utility billing method"),"N/A move-in date after 3/1/2024"))</f>
        <v/>
      </c>
      <c r="I507" s="164" t="str">
        <f>IF(LEN(F507)=0,"",IF(F507&lt;DATE(2024,3,1),IF(G507="Paid by tenant to landlord/third party (RUBS)", INDEX('Calculation Chart - SCC'!$B$3:$B$23, MATCH(E507,'Calculation Chart - SCC'!$A$3:$A$23, 0)),"N/A based on utility billing method"),"N/A move-in date after 3/1/2024"))</f>
        <v/>
      </c>
      <c r="J507" s="165" t="str">
        <f>IF('2 - Unit Info'!T507 &lt;&gt;"", '2 - Unit Info'!T507, "")</f>
        <v/>
      </c>
      <c r="K507" s="164" t="str">
        <f>IF(LEN(F507)=0,"",IF(F507&lt;DATE(2024,3,1),IF(J507="Paid by tenant to landlord/third party (RUBS)", '5 - Utilities Total'!$D$25*'6 - Per Unit Calculation'!D507,"N/A based on utility billing method"),"N/A move-in date after 3/1/2024"))</f>
        <v/>
      </c>
      <c r="L507" s="164" t="str">
        <f>IF(LEN(F507)=0,"",IF(F507&lt;DATE(2024,3,1),IF(J507="Paid by tenant to landlord/third party (RUBS)",INDEX('Calculation Chart - SCC'!$E$3:$E$23, MATCH(E507,'Calculation Chart - SCC'!$D$3:$D$23, 0)),"N/A based on utility billing method"),"N/A move-in date after 3/1/2024"))</f>
        <v/>
      </c>
      <c r="M507" s="165" t="str">
        <f>IF('2 - Unit Info'!U507 &lt;&gt;"", '2 - Unit Info'!U507, "")</f>
        <v/>
      </c>
      <c r="N507" s="164" t="str">
        <f>IF(LEN(F507)=0,"",IF(F507&lt;DATE(2024,3,1),IF(M507="Paid by tenant to landlord/third party (RUBS)", '5 - Utilities Total'!$D$30*'6 - Per Unit Calculation'!D507,"N/A based on utility billing method"),"N/A move-in date after 3/1/2024"))</f>
        <v/>
      </c>
      <c r="O507" s="182" t="str">
        <f>IF(LEN(F507)=0,"",IF(F507&lt;DATE(2024,3,1),IF(M507="Paid by tenant to landlord/third party (RUBS)",INDEX('Calculation Chart - SCC'!$H$3:$H$23, MATCH(E507,'Calculation Chart - SCC'!$G$3:$G$23, 0)),"N/A based on utility billing method"),"N/A move-in date after 3/1/2024"))</f>
        <v/>
      </c>
      <c r="Q507" s="184" t="str">
        <f t="shared" si="14"/>
        <v/>
      </c>
      <c r="R507" s="97" t="str">
        <f t="shared" si="15"/>
        <v/>
      </c>
    </row>
    <row r="508" spans="1:18" ht="15.75" x14ac:dyDescent="0.25">
      <c r="A508" s="159" t="str">
        <f>IF('2 - Unit Info'!A508&lt;&gt;"",'2 - Unit Info'!A508,"")</f>
        <v/>
      </c>
      <c r="B508" s="160" t="str">
        <f>IF('2 - Unit Info'!E508&lt;&gt;"",'2 - Unit Info'!E508,"")</f>
        <v/>
      </c>
      <c r="C508" s="160" t="str">
        <f>IF('2 - Unit Info'!K508&lt;&gt;"",'2 - Unit Info'!K508,"")</f>
        <v/>
      </c>
      <c r="D508" s="160" t="str">
        <f>IF('2 - Unit Info'!H508&lt;&gt;"",'2 - Unit Info'!H508,"")</f>
        <v/>
      </c>
      <c r="E508" s="161" t="str">
        <f>IF('2 - Unit Info'!J508&lt;&gt;"",'2 - Unit Info'!J508,"")</f>
        <v/>
      </c>
      <c r="F508" s="162" t="str">
        <f>IF('2 - Unit Info'!L508 &lt;&gt;"", '2 - Unit Info'!L508, "")</f>
        <v/>
      </c>
      <c r="G508" s="163" t="str">
        <f>IF('2 - Unit Info'!S508 &lt;&gt;"", '2 - Unit Info'!S508, "")</f>
        <v/>
      </c>
      <c r="H508" s="164" t="str">
        <f>IF(LEN(F508)=0,"",IF(F508&lt;DATE(2024,3,1),IF(G508="Paid by tenant to landlord/third party (RUBS)", '5 - Utilities Total'!$D$20*'6 - Per Unit Calculation'!D508,"N/A based on utility billing method"),"N/A move-in date after 3/1/2024"))</f>
        <v/>
      </c>
      <c r="I508" s="164" t="str">
        <f>IF(LEN(F508)=0,"",IF(F508&lt;DATE(2024,3,1),IF(G508="Paid by tenant to landlord/third party (RUBS)", INDEX('Calculation Chart - SCC'!$B$3:$B$23, MATCH(E508,'Calculation Chart - SCC'!$A$3:$A$23, 0)),"N/A based on utility billing method"),"N/A move-in date after 3/1/2024"))</f>
        <v/>
      </c>
      <c r="J508" s="165" t="str">
        <f>IF('2 - Unit Info'!T508 &lt;&gt;"", '2 - Unit Info'!T508, "")</f>
        <v/>
      </c>
      <c r="K508" s="164" t="str">
        <f>IF(LEN(F508)=0,"",IF(F508&lt;DATE(2024,3,1),IF(J508="Paid by tenant to landlord/third party (RUBS)", '5 - Utilities Total'!$D$25*'6 - Per Unit Calculation'!D508,"N/A based on utility billing method"),"N/A move-in date after 3/1/2024"))</f>
        <v/>
      </c>
      <c r="L508" s="164" t="str">
        <f>IF(LEN(F508)=0,"",IF(F508&lt;DATE(2024,3,1),IF(J508="Paid by tenant to landlord/third party (RUBS)",INDEX('Calculation Chart - SCC'!$E$3:$E$23, MATCH(E508,'Calculation Chart - SCC'!$D$3:$D$23, 0)),"N/A based on utility billing method"),"N/A move-in date after 3/1/2024"))</f>
        <v/>
      </c>
      <c r="M508" s="165" t="str">
        <f>IF('2 - Unit Info'!U508 &lt;&gt;"", '2 - Unit Info'!U508, "")</f>
        <v/>
      </c>
      <c r="N508" s="164" t="str">
        <f>IF(LEN(F508)=0,"",IF(F508&lt;DATE(2024,3,1),IF(M508="Paid by tenant to landlord/third party (RUBS)", '5 - Utilities Total'!$D$30*'6 - Per Unit Calculation'!D508,"N/A based on utility billing method"),"N/A move-in date after 3/1/2024"))</f>
        <v/>
      </c>
      <c r="O508" s="182" t="str">
        <f>IF(LEN(F508)=0,"",IF(F508&lt;DATE(2024,3,1),IF(M508="Paid by tenant to landlord/third party (RUBS)",INDEX('Calculation Chart - SCC'!$H$3:$H$23, MATCH(E508,'Calculation Chart - SCC'!$G$3:$G$23, 0)),"N/A based on utility billing method"),"N/A move-in date after 3/1/2024"))</f>
        <v/>
      </c>
      <c r="Q508" s="184" t="str">
        <f t="shared" ref="Q508:Q515" si="16">IF(LEN(F508)=0,"",IF(F508&lt;DATE(2024,3,1),IF(SUM(H508,K508,N508)=0,"N/A based on utility billing method",SUM(H508,K508,N508)),"N/A move-in date after 3/1/2024"))</f>
        <v/>
      </c>
      <c r="R508" s="97" t="str">
        <f t="shared" ref="R508:R515" si="17">IF(LEN(F508)=0,"",IF(F508&lt;DATE(2024,3,1), IF(SUM(I508,L508,O508)=0, "N/A based on utility billing method", SUM(I508,L508,O508)), "N/A move-in date after 3/1/2024"))</f>
        <v/>
      </c>
    </row>
    <row r="509" spans="1:18" ht="15.75" x14ac:dyDescent="0.25">
      <c r="A509" s="159" t="str">
        <f>IF('2 - Unit Info'!A509&lt;&gt;"",'2 - Unit Info'!A509,"")</f>
        <v/>
      </c>
      <c r="B509" s="160" t="str">
        <f>IF('2 - Unit Info'!E509&lt;&gt;"",'2 - Unit Info'!E509,"")</f>
        <v/>
      </c>
      <c r="C509" s="160" t="str">
        <f>IF('2 - Unit Info'!K509&lt;&gt;"",'2 - Unit Info'!K509,"")</f>
        <v/>
      </c>
      <c r="D509" s="160" t="str">
        <f>IF('2 - Unit Info'!H509&lt;&gt;"",'2 - Unit Info'!H509,"")</f>
        <v/>
      </c>
      <c r="E509" s="161" t="str">
        <f>IF('2 - Unit Info'!J509&lt;&gt;"",'2 - Unit Info'!J509,"")</f>
        <v/>
      </c>
      <c r="F509" s="162" t="str">
        <f>IF('2 - Unit Info'!L509 &lt;&gt;"", '2 - Unit Info'!L509, "")</f>
        <v/>
      </c>
      <c r="G509" s="163" t="str">
        <f>IF('2 - Unit Info'!S509 &lt;&gt;"", '2 - Unit Info'!S509, "")</f>
        <v/>
      </c>
      <c r="H509" s="164" t="str">
        <f>IF(LEN(F509)=0,"",IF(F509&lt;DATE(2024,3,1),IF(G509="Paid by tenant to landlord/third party (RUBS)", '5 - Utilities Total'!$D$20*'6 - Per Unit Calculation'!D509,"N/A based on utility billing method"),"N/A move-in date after 3/1/2024"))</f>
        <v/>
      </c>
      <c r="I509" s="164" t="str">
        <f>IF(LEN(F509)=0,"",IF(F509&lt;DATE(2024,3,1),IF(G509="Paid by tenant to landlord/third party (RUBS)", INDEX('Calculation Chart - SCC'!$B$3:$B$23, MATCH(E509,'Calculation Chart - SCC'!$A$3:$A$23, 0)),"N/A based on utility billing method"),"N/A move-in date after 3/1/2024"))</f>
        <v/>
      </c>
      <c r="J509" s="165" t="str">
        <f>IF('2 - Unit Info'!T509 &lt;&gt;"", '2 - Unit Info'!T509, "")</f>
        <v/>
      </c>
      <c r="K509" s="164" t="str">
        <f>IF(LEN(F509)=0,"",IF(F509&lt;DATE(2024,3,1),IF(J509="Paid by tenant to landlord/third party (RUBS)", '5 - Utilities Total'!$D$25*'6 - Per Unit Calculation'!D509,"N/A based on utility billing method"),"N/A move-in date after 3/1/2024"))</f>
        <v/>
      </c>
      <c r="L509" s="164" t="str">
        <f>IF(LEN(F509)=0,"",IF(F509&lt;DATE(2024,3,1),IF(J509="Paid by tenant to landlord/third party (RUBS)",INDEX('Calculation Chart - SCC'!$E$3:$E$23, MATCH(E509,'Calculation Chart - SCC'!$D$3:$D$23, 0)),"N/A based on utility billing method"),"N/A move-in date after 3/1/2024"))</f>
        <v/>
      </c>
      <c r="M509" s="165" t="str">
        <f>IF('2 - Unit Info'!U509 &lt;&gt;"", '2 - Unit Info'!U509, "")</f>
        <v/>
      </c>
      <c r="N509" s="164" t="str">
        <f>IF(LEN(F509)=0,"",IF(F509&lt;DATE(2024,3,1),IF(M509="Paid by tenant to landlord/third party (RUBS)", '5 - Utilities Total'!$D$30*'6 - Per Unit Calculation'!D509,"N/A based on utility billing method"),"N/A move-in date after 3/1/2024"))</f>
        <v/>
      </c>
      <c r="O509" s="182" t="str">
        <f>IF(LEN(F509)=0,"",IF(F509&lt;DATE(2024,3,1),IF(M509="Paid by tenant to landlord/third party (RUBS)",INDEX('Calculation Chart - SCC'!$H$3:$H$23, MATCH(E509,'Calculation Chart - SCC'!$G$3:$G$23, 0)),"N/A based on utility billing method"),"N/A move-in date after 3/1/2024"))</f>
        <v/>
      </c>
      <c r="Q509" s="184" t="str">
        <f t="shared" si="16"/>
        <v/>
      </c>
      <c r="R509" s="97" t="str">
        <f t="shared" si="17"/>
        <v/>
      </c>
    </row>
    <row r="510" spans="1:18" ht="15.75" x14ac:dyDescent="0.25">
      <c r="A510" s="159" t="str">
        <f>IF('2 - Unit Info'!A510&lt;&gt;"",'2 - Unit Info'!A510,"")</f>
        <v/>
      </c>
      <c r="B510" s="160" t="str">
        <f>IF('2 - Unit Info'!E510&lt;&gt;"",'2 - Unit Info'!E510,"")</f>
        <v/>
      </c>
      <c r="C510" s="160" t="str">
        <f>IF('2 - Unit Info'!K510&lt;&gt;"",'2 - Unit Info'!K510,"")</f>
        <v/>
      </c>
      <c r="D510" s="160" t="str">
        <f>IF('2 - Unit Info'!H510&lt;&gt;"",'2 - Unit Info'!H510,"")</f>
        <v/>
      </c>
      <c r="E510" s="161" t="str">
        <f>IF('2 - Unit Info'!J510&lt;&gt;"",'2 - Unit Info'!J510,"")</f>
        <v/>
      </c>
      <c r="F510" s="162" t="str">
        <f>IF('2 - Unit Info'!L510 &lt;&gt;"", '2 - Unit Info'!L510, "")</f>
        <v/>
      </c>
      <c r="G510" s="163" t="str">
        <f>IF('2 - Unit Info'!S510 &lt;&gt;"", '2 - Unit Info'!S510, "")</f>
        <v/>
      </c>
      <c r="H510" s="164" t="str">
        <f>IF(LEN(F510)=0,"",IF(F510&lt;DATE(2024,3,1),IF(G510="Paid by tenant to landlord/third party (RUBS)", '5 - Utilities Total'!$D$20*'6 - Per Unit Calculation'!D510,"N/A based on utility billing method"),"N/A move-in date after 3/1/2024"))</f>
        <v/>
      </c>
      <c r="I510" s="164" t="str">
        <f>IF(LEN(F510)=0,"",IF(F510&lt;DATE(2024,3,1),IF(G510="Paid by tenant to landlord/third party (RUBS)", INDEX('Calculation Chart - SCC'!$B$3:$B$23, MATCH(E510,'Calculation Chart - SCC'!$A$3:$A$23, 0)),"N/A based on utility billing method"),"N/A move-in date after 3/1/2024"))</f>
        <v/>
      </c>
      <c r="J510" s="165" t="str">
        <f>IF('2 - Unit Info'!T510 &lt;&gt;"", '2 - Unit Info'!T510, "")</f>
        <v/>
      </c>
      <c r="K510" s="164" t="str">
        <f>IF(LEN(F510)=0,"",IF(F510&lt;DATE(2024,3,1),IF(J510="Paid by tenant to landlord/third party (RUBS)", '5 - Utilities Total'!$D$25*'6 - Per Unit Calculation'!D510,"N/A based on utility billing method"),"N/A move-in date after 3/1/2024"))</f>
        <v/>
      </c>
      <c r="L510" s="164" t="str">
        <f>IF(LEN(F510)=0,"",IF(F510&lt;DATE(2024,3,1),IF(J510="Paid by tenant to landlord/third party (RUBS)",INDEX('Calculation Chart - SCC'!$E$3:$E$23, MATCH(E510,'Calculation Chart - SCC'!$D$3:$D$23, 0)),"N/A based on utility billing method"),"N/A move-in date after 3/1/2024"))</f>
        <v/>
      </c>
      <c r="M510" s="165" t="str">
        <f>IF('2 - Unit Info'!U510 &lt;&gt;"", '2 - Unit Info'!U510, "")</f>
        <v/>
      </c>
      <c r="N510" s="164" t="str">
        <f>IF(LEN(F510)=0,"",IF(F510&lt;DATE(2024,3,1),IF(M510="Paid by tenant to landlord/third party (RUBS)", '5 - Utilities Total'!$D$30*'6 - Per Unit Calculation'!D510,"N/A based on utility billing method"),"N/A move-in date after 3/1/2024"))</f>
        <v/>
      </c>
      <c r="O510" s="182" t="str">
        <f>IF(LEN(F510)=0,"",IF(F510&lt;DATE(2024,3,1),IF(M510="Paid by tenant to landlord/third party (RUBS)",INDEX('Calculation Chart - SCC'!$H$3:$H$23, MATCH(E510,'Calculation Chart - SCC'!$G$3:$G$23, 0)),"N/A based on utility billing method"),"N/A move-in date after 3/1/2024"))</f>
        <v/>
      </c>
      <c r="Q510" s="184" t="str">
        <f t="shared" si="16"/>
        <v/>
      </c>
      <c r="R510" s="97" t="str">
        <f t="shared" si="17"/>
        <v/>
      </c>
    </row>
    <row r="511" spans="1:18" ht="15.75" x14ac:dyDescent="0.25">
      <c r="A511" s="159" t="str">
        <f>IF('2 - Unit Info'!A511&lt;&gt;"",'2 - Unit Info'!A511,"")</f>
        <v/>
      </c>
      <c r="B511" s="160" t="str">
        <f>IF('2 - Unit Info'!E511&lt;&gt;"",'2 - Unit Info'!E511,"")</f>
        <v/>
      </c>
      <c r="C511" s="160" t="str">
        <f>IF('2 - Unit Info'!K511&lt;&gt;"",'2 - Unit Info'!K511,"")</f>
        <v/>
      </c>
      <c r="D511" s="160" t="str">
        <f>IF('2 - Unit Info'!H511&lt;&gt;"",'2 - Unit Info'!H511,"")</f>
        <v/>
      </c>
      <c r="E511" s="161" t="str">
        <f>IF('2 - Unit Info'!J511&lt;&gt;"",'2 - Unit Info'!J511,"")</f>
        <v/>
      </c>
      <c r="F511" s="162" t="str">
        <f>IF('2 - Unit Info'!L511 &lt;&gt;"", '2 - Unit Info'!L511, "")</f>
        <v/>
      </c>
      <c r="G511" s="163" t="str">
        <f>IF('2 - Unit Info'!S511 &lt;&gt;"", '2 - Unit Info'!S511, "")</f>
        <v/>
      </c>
      <c r="H511" s="164" t="str">
        <f>IF(LEN(F511)=0,"",IF(F511&lt;DATE(2024,3,1),IF(G511="Paid by tenant to landlord/third party (RUBS)", '5 - Utilities Total'!$D$20*'6 - Per Unit Calculation'!D511,"N/A based on utility billing method"),"N/A move-in date after 3/1/2024"))</f>
        <v/>
      </c>
      <c r="I511" s="164" t="str">
        <f>IF(LEN(F511)=0,"",IF(F511&lt;DATE(2024,3,1),IF(G511="Paid by tenant to landlord/third party (RUBS)", INDEX('Calculation Chart - SCC'!$B$3:$B$23, MATCH(E511,'Calculation Chart - SCC'!$A$3:$A$23, 0)),"N/A based on utility billing method"),"N/A move-in date after 3/1/2024"))</f>
        <v/>
      </c>
      <c r="J511" s="165" t="str">
        <f>IF('2 - Unit Info'!T511 &lt;&gt;"", '2 - Unit Info'!T511, "")</f>
        <v/>
      </c>
      <c r="K511" s="164" t="str">
        <f>IF(LEN(F511)=0,"",IF(F511&lt;DATE(2024,3,1),IF(J511="Paid by tenant to landlord/third party (RUBS)", '5 - Utilities Total'!$D$25*'6 - Per Unit Calculation'!D511,"N/A based on utility billing method"),"N/A move-in date after 3/1/2024"))</f>
        <v/>
      </c>
      <c r="L511" s="164" t="str">
        <f>IF(LEN(F511)=0,"",IF(F511&lt;DATE(2024,3,1),IF(J511="Paid by tenant to landlord/third party (RUBS)",INDEX('Calculation Chart - SCC'!$E$3:$E$23, MATCH(E511,'Calculation Chart - SCC'!$D$3:$D$23, 0)),"N/A based on utility billing method"),"N/A move-in date after 3/1/2024"))</f>
        <v/>
      </c>
      <c r="M511" s="165" t="str">
        <f>IF('2 - Unit Info'!U511 &lt;&gt;"", '2 - Unit Info'!U511, "")</f>
        <v/>
      </c>
      <c r="N511" s="164" t="str">
        <f>IF(LEN(F511)=0,"",IF(F511&lt;DATE(2024,3,1),IF(M511="Paid by tenant to landlord/third party (RUBS)", '5 - Utilities Total'!$D$30*'6 - Per Unit Calculation'!D511,"N/A based on utility billing method"),"N/A move-in date after 3/1/2024"))</f>
        <v/>
      </c>
      <c r="O511" s="182" t="str">
        <f>IF(LEN(F511)=0,"",IF(F511&lt;DATE(2024,3,1),IF(M511="Paid by tenant to landlord/third party (RUBS)",INDEX('Calculation Chart - SCC'!$H$3:$H$23, MATCH(E511,'Calculation Chart - SCC'!$G$3:$G$23, 0)),"N/A based on utility billing method"),"N/A move-in date after 3/1/2024"))</f>
        <v/>
      </c>
      <c r="Q511" s="184" t="str">
        <f t="shared" si="16"/>
        <v/>
      </c>
      <c r="R511" s="97" t="str">
        <f t="shared" si="17"/>
        <v/>
      </c>
    </row>
    <row r="512" spans="1:18" ht="15.75" x14ac:dyDescent="0.25">
      <c r="A512" s="159" t="str">
        <f>IF('2 - Unit Info'!A512&lt;&gt;"",'2 - Unit Info'!A512,"")</f>
        <v/>
      </c>
      <c r="B512" s="160" t="str">
        <f>IF('2 - Unit Info'!E512&lt;&gt;"",'2 - Unit Info'!E512,"")</f>
        <v/>
      </c>
      <c r="C512" s="160" t="str">
        <f>IF('2 - Unit Info'!K512&lt;&gt;"",'2 - Unit Info'!K512,"")</f>
        <v/>
      </c>
      <c r="D512" s="160" t="str">
        <f>IF('2 - Unit Info'!H512&lt;&gt;"",'2 - Unit Info'!H512,"")</f>
        <v/>
      </c>
      <c r="E512" s="161" t="str">
        <f>IF('2 - Unit Info'!J512&lt;&gt;"",'2 - Unit Info'!J512,"")</f>
        <v/>
      </c>
      <c r="F512" s="162" t="str">
        <f>IF('2 - Unit Info'!L512 &lt;&gt;"", '2 - Unit Info'!L512, "")</f>
        <v/>
      </c>
      <c r="G512" s="163" t="str">
        <f>IF('2 - Unit Info'!S512 &lt;&gt;"", '2 - Unit Info'!S512, "")</f>
        <v/>
      </c>
      <c r="H512" s="164" t="str">
        <f>IF(LEN(F512)=0,"",IF(F512&lt;DATE(2024,3,1),IF(G512="Paid by tenant to landlord/third party (RUBS)", '5 - Utilities Total'!$D$20*'6 - Per Unit Calculation'!D512,"N/A based on utility billing method"),"N/A move-in date after 3/1/2024"))</f>
        <v/>
      </c>
      <c r="I512" s="164" t="str">
        <f>IF(LEN(F512)=0,"",IF(F512&lt;DATE(2024,3,1),IF(G512="Paid by tenant to landlord/third party (RUBS)", INDEX('Calculation Chart - SCC'!$B$3:$B$23, MATCH(E512,'Calculation Chart - SCC'!$A$3:$A$23, 0)),"N/A based on utility billing method"),"N/A move-in date after 3/1/2024"))</f>
        <v/>
      </c>
      <c r="J512" s="165" t="str">
        <f>IF('2 - Unit Info'!T512 &lt;&gt;"", '2 - Unit Info'!T512, "")</f>
        <v/>
      </c>
      <c r="K512" s="164" t="str">
        <f>IF(LEN(F512)=0,"",IF(F512&lt;DATE(2024,3,1),IF(J512="Paid by tenant to landlord/third party (RUBS)", '5 - Utilities Total'!$D$25*'6 - Per Unit Calculation'!D512,"N/A based on utility billing method"),"N/A move-in date after 3/1/2024"))</f>
        <v/>
      </c>
      <c r="L512" s="164" t="str">
        <f>IF(LEN(F512)=0,"",IF(F512&lt;DATE(2024,3,1),IF(J512="Paid by tenant to landlord/third party (RUBS)",INDEX('Calculation Chart - SCC'!$E$3:$E$23, MATCH(E512,'Calculation Chart - SCC'!$D$3:$D$23, 0)),"N/A based on utility billing method"),"N/A move-in date after 3/1/2024"))</f>
        <v/>
      </c>
      <c r="M512" s="165" t="str">
        <f>IF('2 - Unit Info'!U512 &lt;&gt;"", '2 - Unit Info'!U512, "")</f>
        <v/>
      </c>
      <c r="N512" s="164" t="str">
        <f>IF(LEN(F512)=0,"",IF(F512&lt;DATE(2024,3,1),IF(M512="Paid by tenant to landlord/third party (RUBS)", '5 - Utilities Total'!$D$30*'6 - Per Unit Calculation'!D512,"N/A based on utility billing method"),"N/A move-in date after 3/1/2024"))</f>
        <v/>
      </c>
      <c r="O512" s="182" t="str">
        <f>IF(LEN(F512)=0,"",IF(F512&lt;DATE(2024,3,1),IF(M512="Paid by tenant to landlord/third party (RUBS)",INDEX('Calculation Chart - SCC'!$H$3:$H$23, MATCH(E512,'Calculation Chart - SCC'!$G$3:$G$23, 0)),"N/A based on utility billing method"),"N/A move-in date after 3/1/2024"))</f>
        <v/>
      </c>
      <c r="Q512" s="184" t="str">
        <f t="shared" si="16"/>
        <v/>
      </c>
      <c r="R512" s="97" t="str">
        <f t="shared" si="17"/>
        <v/>
      </c>
    </row>
    <row r="513" spans="1:18" ht="15.75" x14ac:dyDescent="0.25">
      <c r="A513" s="159" t="str">
        <f>IF('2 - Unit Info'!A513&lt;&gt;"",'2 - Unit Info'!A513,"")</f>
        <v/>
      </c>
      <c r="B513" s="160" t="str">
        <f>IF('2 - Unit Info'!E513&lt;&gt;"",'2 - Unit Info'!E513,"")</f>
        <v/>
      </c>
      <c r="C513" s="160" t="str">
        <f>IF('2 - Unit Info'!K513&lt;&gt;"",'2 - Unit Info'!K513,"")</f>
        <v/>
      </c>
      <c r="D513" s="160" t="str">
        <f>IF('2 - Unit Info'!H513&lt;&gt;"",'2 - Unit Info'!H513,"")</f>
        <v/>
      </c>
      <c r="E513" s="161" t="str">
        <f>IF('2 - Unit Info'!J513&lt;&gt;"",'2 - Unit Info'!J513,"")</f>
        <v/>
      </c>
      <c r="F513" s="162" t="str">
        <f>IF('2 - Unit Info'!L513 &lt;&gt;"", '2 - Unit Info'!L513, "")</f>
        <v/>
      </c>
      <c r="G513" s="163" t="str">
        <f>IF('2 - Unit Info'!S513 &lt;&gt;"", '2 - Unit Info'!S513, "")</f>
        <v/>
      </c>
      <c r="H513" s="164" t="str">
        <f>IF(LEN(F513)=0,"",IF(F513&lt;DATE(2024,3,1),IF(G513="Paid by tenant to landlord/third party (RUBS)", '5 - Utilities Total'!$D$20*'6 - Per Unit Calculation'!D513,"N/A based on utility billing method"),"N/A move-in date after 3/1/2024"))</f>
        <v/>
      </c>
      <c r="I513" s="164" t="str">
        <f>IF(LEN(F513)=0,"",IF(F513&lt;DATE(2024,3,1),IF(G513="Paid by tenant to landlord/third party (RUBS)", INDEX('Calculation Chart - SCC'!$B$3:$B$23, MATCH(E513,'Calculation Chart - SCC'!$A$3:$A$23, 0)),"N/A based on utility billing method"),"N/A move-in date after 3/1/2024"))</f>
        <v/>
      </c>
      <c r="J513" s="165" t="str">
        <f>IF('2 - Unit Info'!T513 &lt;&gt;"", '2 - Unit Info'!T513, "")</f>
        <v/>
      </c>
      <c r="K513" s="164" t="str">
        <f>IF(LEN(F513)=0,"",IF(F513&lt;DATE(2024,3,1),IF(J513="Paid by tenant to landlord/third party (RUBS)", '5 - Utilities Total'!$D$25*'6 - Per Unit Calculation'!D513,"N/A based on utility billing method"),"N/A move-in date after 3/1/2024"))</f>
        <v/>
      </c>
      <c r="L513" s="164" t="str">
        <f>IF(LEN(F513)=0,"",IF(F513&lt;DATE(2024,3,1),IF(J513="Paid by tenant to landlord/third party (RUBS)",INDEX('Calculation Chart - SCC'!$E$3:$E$23, MATCH(E513,'Calculation Chart - SCC'!$D$3:$D$23, 0)),"N/A based on utility billing method"),"N/A move-in date after 3/1/2024"))</f>
        <v/>
      </c>
      <c r="M513" s="165" t="str">
        <f>IF('2 - Unit Info'!U513 &lt;&gt;"", '2 - Unit Info'!U513, "")</f>
        <v/>
      </c>
      <c r="N513" s="164" t="str">
        <f>IF(LEN(F513)=0,"",IF(F513&lt;DATE(2024,3,1),IF(M513="Paid by tenant to landlord/third party (RUBS)", '5 - Utilities Total'!$D$30*'6 - Per Unit Calculation'!D513,"N/A based on utility billing method"),"N/A move-in date after 3/1/2024"))</f>
        <v/>
      </c>
      <c r="O513" s="182" t="str">
        <f>IF(LEN(F513)=0,"",IF(F513&lt;DATE(2024,3,1),IF(M513="Paid by tenant to landlord/third party (RUBS)",INDEX('Calculation Chart - SCC'!$H$3:$H$23, MATCH(E513,'Calculation Chart - SCC'!$G$3:$G$23, 0)),"N/A based on utility billing method"),"N/A move-in date after 3/1/2024"))</f>
        <v/>
      </c>
      <c r="Q513" s="184" t="str">
        <f t="shared" si="16"/>
        <v/>
      </c>
      <c r="R513" s="97" t="str">
        <f t="shared" si="17"/>
        <v/>
      </c>
    </row>
    <row r="514" spans="1:18" ht="15.75" x14ac:dyDescent="0.25">
      <c r="A514" s="159" t="str">
        <f>IF('2 - Unit Info'!A514&lt;&gt;"",'2 - Unit Info'!A514,"")</f>
        <v/>
      </c>
      <c r="B514" s="160" t="str">
        <f>IF('2 - Unit Info'!E514&lt;&gt;"",'2 - Unit Info'!E514,"")</f>
        <v/>
      </c>
      <c r="C514" s="160" t="str">
        <f>IF('2 - Unit Info'!K514&lt;&gt;"",'2 - Unit Info'!K514,"")</f>
        <v/>
      </c>
      <c r="D514" s="160" t="str">
        <f>IF('2 - Unit Info'!H514&lt;&gt;"",'2 - Unit Info'!H514,"")</f>
        <v/>
      </c>
      <c r="E514" s="161" t="str">
        <f>IF('2 - Unit Info'!J514&lt;&gt;"",'2 - Unit Info'!J514,"")</f>
        <v/>
      </c>
      <c r="F514" s="162" t="str">
        <f>IF('2 - Unit Info'!L514 &lt;&gt;"", '2 - Unit Info'!L514, "")</f>
        <v/>
      </c>
      <c r="G514" s="163" t="str">
        <f>IF('2 - Unit Info'!S514 &lt;&gt;"", '2 - Unit Info'!S514, "")</f>
        <v/>
      </c>
      <c r="H514" s="164" t="str">
        <f>IF(LEN(F514)=0,"",IF(F514&lt;DATE(2024,3,1),IF(G514="Paid by tenant to landlord/third party (RUBS)", '5 - Utilities Total'!$D$20*'6 - Per Unit Calculation'!D514,"N/A based on utility billing method"),"N/A move-in date after 3/1/2024"))</f>
        <v/>
      </c>
      <c r="I514" s="164" t="str">
        <f>IF(LEN(F514)=0,"",IF(F514&lt;DATE(2024,3,1),IF(G514="Paid by tenant to landlord/third party (RUBS)", INDEX('Calculation Chart - SCC'!$B$3:$B$23, MATCH(E514,'Calculation Chart - SCC'!$A$3:$A$23, 0)),"N/A based on utility billing method"),"N/A move-in date after 3/1/2024"))</f>
        <v/>
      </c>
      <c r="J514" s="165" t="str">
        <f>IF('2 - Unit Info'!T514 &lt;&gt;"", '2 - Unit Info'!T514, "")</f>
        <v/>
      </c>
      <c r="K514" s="164" t="str">
        <f>IF(LEN(F514)=0,"",IF(F514&lt;DATE(2024,3,1),IF(J514="Paid by tenant to landlord/third party (RUBS)", '5 - Utilities Total'!$D$25*'6 - Per Unit Calculation'!D514,"N/A based on utility billing method"),"N/A move-in date after 3/1/2024"))</f>
        <v/>
      </c>
      <c r="L514" s="164" t="str">
        <f>IF(LEN(F514)=0,"",IF(F514&lt;DATE(2024,3,1),IF(J514="Paid by tenant to landlord/third party (RUBS)",INDEX('Calculation Chart - SCC'!$E$3:$E$23, MATCH(E514,'Calculation Chart - SCC'!$D$3:$D$23, 0)),"N/A based on utility billing method"),"N/A move-in date after 3/1/2024"))</f>
        <v/>
      </c>
      <c r="M514" s="165" t="str">
        <f>IF('2 - Unit Info'!U514 &lt;&gt;"", '2 - Unit Info'!U514, "")</f>
        <v/>
      </c>
      <c r="N514" s="164" t="str">
        <f>IF(LEN(F514)=0,"",IF(F514&lt;DATE(2024,3,1),IF(M514="Paid by tenant to landlord/third party (RUBS)", '5 - Utilities Total'!$D$30*'6 - Per Unit Calculation'!D514,"N/A based on utility billing method"),"N/A move-in date after 3/1/2024"))</f>
        <v/>
      </c>
      <c r="O514" s="182" t="str">
        <f>IF(LEN(F514)=0,"",IF(F514&lt;DATE(2024,3,1),IF(M514="Paid by tenant to landlord/third party (RUBS)",INDEX('Calculation Chart - SCC'!$H$3:$H$23, MATCH(E514,'Calculation Chart - SCC'!$G$3:$G$23, 0)),"N/A based on utility billing method"),"N/A move-in date after 3/1/2024"))</f>
        <v/>
      </c>
      <c r="Q514" s="184" t="str">
        <f t="shared" si="16"/>
        <v/>
      </c>
      <c r="R514" s="97" t="str">
        <f t="shared" si="17"/>
        <v/>
      </c>
    </row>
    <row r="515" spans="1:18" ht="15.75" x14ac:dyDescent="0.25">
      <c r="A515" s="159" t="str">
        <f>IF('2 - Unit Info'!A515&lt;&gt;"",'2 - Unit Info'!A515,"")</f>
        <v/>
      </c>
      <c r="B515" s="160" t="str">
        <f>IF('2 - Unit Info'!E515&lt;&gt;"",'2 - Unit Info'!E515,"")</f>
        <v/>
      </c>
      <c r="C515" s="160" t="str">
        <f>IF('2 - Unit Info'!K515&lt;&gt;"",'2 - Unit Info'!K515,"")</f>
        <v/>
      </c>
      <c r="D515" s="160" t="str">
        <f>IF('2 - Unit Info'!H515&lt;&gt;"",'2 - Unit Info'!H515,"")</f>
        <v/>
      </c>
      <c r="E515" s="161" t="str">
        <f>IF('2 - Unit Info'!J515&lt;&gt;"",'2 - Unit Info'!J515,"")</f>
        <v/>
      </c>
      <c r="F515" s="162" t="str">
        <f>IF('2 - Unit Info'!L515 &lt;&gt;"", '2 - Unit Info'!L515, "")</f>
        <v/>
      </c>
      <c r="G515" s="163" t="str">
        <f>IF('2 - Unit Info'!S515 &lt;&gt;"", '2 - Unit Info'!S515, "")</f>
        <v/>
      </c>
      <c r="H515" s="164" t="str">
        <f>IF(LEN(F515)=0,"",IF(F515&lt;DATE(2024,3,1),IF(G515="Paid by tenant to landlord/third party (RUBS)", '5 - Utilities Total'!$D$20*'6 - Per Unit Calculation'!D515,"N/A based on utility billing method"),"N/A move-in date after 3/1/2024"))</f>
        <v/>
      </c>
      <c r="I515" s="164" t="str">
        <f>IF(LEN(F515)=0,"",IF(F515&lt;DATE(2024,3,1),IF(G515="Paid by tenant to landlord/third party (RUBS)", INDEX('Calculation Chart - SCC'!$B$3:$B$23, MATCH(E515,'Calculation Chart - SCC'!$A$3:$A$23, 0)),"N/A based on utility billing method"),"N/A move-in date after 3/1/2024"))</f>
        <v/>
      </c>
      <c r="J515" s="165" t="str">
        <f>IF('2 - Unit Info'!T515 &lt;&gt;"", '2 - Unit Info'!T515, "")</f>
        <v/>
      </c>
      <c r="K515" s="164" t="str">
        <f>IF(LEN(F515)=0,"",IF(F515&lt;DATE(2024,3,1),IF(J515="Paid by tenant to landlord/third party (RUBS)", '5 - Utilities Total'!$D$25*'6 - Per Unit Calculation'!D515,"N/A based on utility billing method"),"N/A move-in date after 3/1/2024"))</f>
        <v/>
      </c>
      <c r="L515" s="164" t="str">
        <f>IF(LEN(F515)=0,"",IF(F515&lt;DATE(2024,3,1),IF(J515="Paid by tenant to landlord/third party (RUBS)",INDEX('Calculation Chart - SCC'!$E$3:$E$23, MATCH(E515,'Calculation Chart - SCC'!$D$3:$D$23, 0)),"N/A based on utility billing method"),"N/A move-in date after 3/1/2024"))</f>
        <v/>
      </c>
      <c r="M515" s="165" t="str">
        <f>IF('2 - Unit Info'!U515 &lt;&gt;"", '2 - Unit Info'!U515, "")</f>
        <v/>
      </c>
      <c r="N515" s="164" t="str">
        <f>IF(LEN(F515)=0,"",IF(F515&lt;DATE(2024,3,1),IF(M515="Paid by tenant to landlord/third party (RUBS)", '5 - Utilities Total'!$D$30*'6 - Per Unit Calculation'!D515,"N/A based on utility billing method"),"N/A move-in date after 3/1/2024"))</f>
        <v/>
      </c>
      <c r="O515" s="182" t="str">
        <f>IF(LEN(F515)=0,"",IF(F515&lt;DATE(2024,3,1),IF(M515="Paid by tenant to landlord/third party (RUBS)",INDEX('Calculation Chart - SCC'!$H$3:$H$23, MATCH(E515,'Calculation Chart - SCC'!$G$3:$G$23, 0)),"N/A based on utility billing method"),"N/A move-in date after 3/1/2024"))</f>
        <v/>
      </c>
      <c r="Q515" s="184" t="str">
        <f t="shared" si="16"/>
        <v/>
      </c>
      <c r="R515" s="97" t="str">
        <f t="shared" si="17"/>
        <v/>
      </c>
    </row>
    <row r="516" spans="1:18" ht="15.75" x14ac:dyDescent="0.25">
      <c r="A516" s="159" t="str">
        <f>IF('2 - Unit Info'!A516&lt;&gt;"",'2 - Unit Info'!A516,"")</f>
        <v/>
      </c>
      <c r="B516" s="160" t="str">
        <f>IF('2 - Unit Info'!E516&lt;&gt;"",'2 - Unit Info'!E516,"")</f>
        <v/>
      </c>
      <c r="C516" s="160" t="str">
        <f>IF('2 - Unit Info'!K516&lt;&gt;"",'2 - Unit Info'!K516,"")</f>
        <v/>
      </c>
      <c r="D516" s="160" t="str">
        <f>IF('2 - Unit Info'!H516&lt;&gt;"",'2 - Unit Info'!H516,"")</f>
        <v/>
      </c>
      <c r="E516" s="161" t="str">
        <f>IF('2 - Unit Info'!J516&lt;&gt;"",'2 - Unit Info'!J516,"")</f>
        <v/>
      </c>
      <c r="F516" s="162" t="str">
        <f>IF('2 - Unit Info'!L516 &lt;&gt;"", '2 - Unit Info'!L516, "")</f>
        <v/>
      </c>
      <c r="G516" s="163" t="str">
        <f>IF('2 - Unit Info'!S516 &lt;&gt;"", '2 - Unit Info'!S516, "")</f>
        <v/>
      </c>
      <c r="H516" s="164" t="str">
        <f>IF(LEN(F516)=0,"",IF(F516&lt;DATE(2024,3,1),IF(G516="Paid by tenant to landlord/third party (RUBS)", '5 - Utilities Total'!$D$20*'6 - Per Unit Calculation'!D516,"N/A based on utility billing method"),"N/A move-in date after 3/1/2024"))</f>
        <v/>
      </c>
      <c r="I516" s="164" t="str">
        <f>IF(LEN(F516)=0,"",IF(F516&lt;DATE(2024,3,1),IF(G516="Paid by tenant to landlord/third party (RUBS)", INDEX('Calculation Chart - SCC'!$B$3:$B$23, MATCH(E516,'Calculation Chart - SCC'!$A$3:$A$23, 0)),"N/A based on utility billing method"),"N/A move-in date after 3/1/2024"))</f>
        <v/>
      </c>
      <c r="J516" s="165" t="str">
        <f>IF('2 - Unit Info'!T516 &lt;&gt;"", '2 - Unit Info'!T516, "")</f>
        <v/>
      </c>
      <c r="K516" s="164" t="str">
        <f>IF(LEN(F516)=0,"",IF(F516&lt;DATE(2024,3,1),IF(J516="Paid by tenant to landlord/third party (RUBS)", '5 - Utilities Total'!$D$25*'6 - Per Unit Calculation'!D516,"N/A based on utility billing method"),"N/A move-in date after 3/1/2024"))</f>
        <v/>
      </c>
      <c r="L516" s="164" t="str">
        <f>IF(LEN(F516)=0,"",IF(F516&lt;DATE(2024,3,1),IF(J516="Paid by tenant to landlord/third party (RUBS)",INDEX('Calculation Chart - SCC'!$E$3:$E$23, MATCH(E516,'Calculation Chart - SCC'!$D$3:$D$23, 0)),"N/A based on utility billing method"),"N/A move-in date after 3/1/2024"))</f>
        <v/>
      </c>
      <c r="M516" s="165" t="str">
        <f>IF('2 - Unit Info'!U516 &lt;&gt;"", '2 - Unit Info'!U516, "")</f>
        <v/>
      </c>
      <c r="N516" s="164" t="str">
        <f>IF(LEN(F516)=0,"",IF(F516&lt;DATE(2024,3,1),IF(M516="Paid by tenant to landlord/third party (RUBS)", '5 - Utilities Total'!$D$30*'6 - Per Unit Calculation'!D516,"N/A based on utility billing method"),"N/A move-in date after 3/1/2024"))</f>
        <v/>
      </c>
      <c r="O516" s="182" t="str">
        <f>IF(LEN(F516)=0,"",IF(F516&lt;DATE(2024,3,1),IF(M516="Paid by tenant to landlord/third party (RUBS)",INDEX('Calculation Chart - SCC'!$H$3:$H$23, MATCH(E516,'Calculation Chart - SCC'!$G$3:$G$23, 0)),"N/A based on utility billing method"),"N/A move-in date after 3/1/2024"))</f>
        <v/>
      </c>
      <c r="Q516" s="184" t="str">
        <f t="shared" ref="Q516:Q579" si="18">IF(LEN(F516)=0,"",IF(F516&lt;DATE(2024,3,1),IF(SUM(H516,K516,N516)=0,"N/A based on utility billing method",SUM(H516,K516,N516)),"N/A move-in date after 3/1/2024"))</f>
        <v/>
      </c>
      <c r="R516" s="97" t="str">
        <f t="shared" ref="R516:R579" si="19">IF(LEN(F516)=0,"",IF(F516&lt;DATE(2024,3,1), IF(SUM(I516,L516,O516)=0, "N/A based on utility billing method", SUM(I516,L516,O516)), "N/A move-in date after 3/1/2024"))</f>
        <v/>
      </c>
    </row>
    <row r="517" spans="1:18" ht="15.75" x14ac:dyDescent="0.25">
      <c r="A517" s="159" t="str">
        <f>IF('2 - Unit Info'!A517&lt;&gt;"",'2 - Unit Info'!A517,"")</f>
        <v/>
      </c>
      <c r="B517" s="160" t="str">
        <f>IF('2 - Unit Info'!E517&lt;&gt;"",'2 - Unit Info'!E517,"")</f>
        <v/>
      </c>
      <c r="C517" s="160" t="str">
        <f>IF('2 - Unit Info'!K517&lt;&gt;"",'2 - Unit Info'!K517,"")</f>
        <v/>
      </c>
      <c r="D517" s="160" t="str">
        <f>IF('2 - Unit Info'!H517&lt;&gt;"",'2 - Unit Info'!H517,"")</f>
        <v/>
      </c>
      <c r="E517" s="161" t="str">
        <f>IF('2 - Unit Info'!J517&lt;&gt;"",'2 - Unit Info'!J517,"")</f>
        <v/>
      </c>
      <c r="F517" s="162" t="str">
        <f>IF('2 - Unit Info'!L517 &lt;&gt;"", '2 - Unit Info'!L517, "")</f>
        <v/>
      </c>
      <c r="G517" s="163" t="str">
        <f>IF('2 - Unit Info'!S517 &lt;&gt;"", '2 - Unit Info'!S517, "")</f>
        <v/>
      </c>
      <c r="H517" s="164" t="str">
        <f>IF(LEN(F517)=0,"",IF(F517&lt;DATE(2024,3,1),IF(G517="Paid by tenant to landlord/third party (RUBS)", '5 - Utilities Total'!$D$20*'6 - Per Unit Calculation'!D517,"N/A based on utility billing method"),"N/A move-in date after 3/1/2024"))</f>
        <v/>
      </c>
      <c r="I517" s="164" t="str">
        <f>IF(LEN(F517)=0,"",IF(F517&lt;DATE(2024,3,1),IF(G517="Paid by tenant to landlord/third party (RUBS)", INDEX('Calculation Chart - SCC'!$B$3:$B$23, MATCH(E517,'Calculation Chart - SCC'!$A$3:$A$23, 0)),"N/A based on utility billing method"),"N/A move-in date after 3/1/2024"))</f>
        <v/>
      </c>
      <c r="J517" s="165" t="str">
        <f>IF('2 - Unit Info'!T517 &lt;&gt;"", '2 - Unit Info'!T517, "")</f>
        <v/>
      </c>
      <c r="K517" s="164" t="str">
        <f>IF(LEN(F517)=0,"",IF(F517&lt;DATE(2024,3,1),IF(J517="Paid by tenant to landlord/third party (RUBS)", '5 - Utilities Total'!$D$25*'6 - Per Unit Calculation'!D517,"N/A based on utility billing method"),"N/A move-in date after 3/1/2024"))</f>
        <v/>
      </c>
      <c r="L517" s="164" t="str">
        <f>IF(LEN(F517)=0,"",IF(F517&lt;DATE(2024,3,1),IF(J517="Paid by tenant to landlord/third party (RUBS)",INDEX('Calculation Chart - SCC'!$E$3:$E$23, MATCH(E517,'Calculation Chart - SCC'!$D$3:$D$23, 0)),"N/A based on utility billing method"),"N/A move-in date after 3/1/2024"))</f>
        <v/>
      </c>
      <c r="M517" s="165" t="str">
        <f>IF('2 - Unit Info'!U517 &lt;&gt;"", '2 - Unit Info'!U517, "")</f>
        <v/>
      </c>
      <c r="N517" s="164" t="str">
        <f>IF(LEN(F517)=0,"",IF(F517&lt;DATE(2024,3,1),IF(M517="Paid by tenant to landlord/third party (RUBS)", '5 - Utilities Total'!$D$30*'6 - Per Unit Calculation'!D517,"N/A based on utility billing method"),"N/A move-in date after 3/1/2024"))</f>
        <v/>
      </c>
      <c r="O517" s="182" t="str">
        <f>IF(LEN(F517)=0,"",IF(F517&lt;DATE(2024,3,1),IF(M517="Paid by tenant to landlord/third party (RUBS)",INDEX('Calculation Chart - SCC'!$H$3:$H$23, MATCH(E517,'Calculation Chart - SCC'!$G$3:$G$23, 0)),"N/A based on utility billing method"),"N/A move-in date after 3/1/2024"))</f>
        <v/>
      </c>
      <c r="Q517" s="184" t="str">
        <f t="shared" si="18"/>
        <v/>
      </c>
      <c r="R517" s="97" t="str">
        <f t="shared" si="19"/>
        <v/>
      </c>
    </row>
    <row r="518" spans="1:18" ht="15.75" x14ac:dyDescent="0.25">
      <c r="A518" s="159" t="str">
        <f>IF('2 - Unit Info'!A518&lt;&gt;"",'2 - Unit Info'!A518,"")</f>
        <v/>
      </c>
      <c r="B518" s="160" t="str">
        <f>IF('2 - Unit Info'!E518&lt;&gt;"",'2 - Unit Info'!E518,"")</f>
        <v/>
      </c>
      <c r="C518" s="160" t="str">
        <f>IF('2 - Unit Info'!K518&lt;&gt;"",'2 - Unit Info'!K518,"")</f>
        <v/>
      </c>
      <c r="D518" s="160" t="str">
        <f>IF('2 - Unit Info'!H518&lt;&gt;"",'2 - Unit Info'!H518,"")</f>
        <v/>
      </c>
      <c r="E518" s="161" t="str">
        <f>IF('2 - Unit Info'!J518&lt;&gt;"",'2 - Unit Info'!J518,"")</f>
        <v/>
      </c>
      <c r="F518" s="162" t="str">
        <f>IF('2 - Unit Info'!L518 &lt;&gt;"", '2 - Unit Info'!L518, "")</f>
        <v/>
      </c>
      <c r="G518" s="163" t="str">
        <f>IF('2 - Unit Info'!S518 &lt;&gt;"", '2 - Unit Info'!S518, "")</f>
        <v/>
      </c>
      <c r="H518" s="164" t="str">
        <f>IF(LEN(F518)=0,"",IF(F518&lt;DATE(2024,3,1),IF(G518="Paid by tenant to landlord/third party (RUBS)", '5 - Utilities Total'!$D$20*'6 - Per Unit Calculation'!D518,"N/A based on utility billing method"),"N/A move-in date after 3/1/2024"))</f>
        <v/>
      </c>
      <c r="I518" s="164" t="str">
        <f>IF(LEN(F518)=0,"",IF(F518&lt;DATE(2024,3,1),IF(G518="Paid by tenant to landlord/third party (RUBS)", INDEX('Calculation Chart - SCC'!$B$3:$B$23, MATCH(E518,'Calculation Chart - SCC'!$A$3:$A$23, 0)),"N/A based on utility billing method"),"N/A move-in date after 3/1/2024"))</f>
        <v/>
      </c>
      <c r="J518" s="165" t="str">
        <f>IF('2 - Unit Info'!T518 &lt;&gt;"", '2 - Unit Info'!T518, "")</f>
        <v/>
      </c>
      <c r="K518" s="164" t="str">
        <f>IF(LEN(F518)=0,"",IF(F518&lt;DATE(2024,3,1),IF(J518="Paid by tenant to landlord/third party (RUBS)", '5 - Utilities Total'!$D$25*'6 - Per Unit Calculation'!D518,"N/A based on utility billing method"),"N/A move-in date after 3/1/2024"))</f>
        <v/>
      </c>
      <c r="L518" s="164" t="str">
        <f>IF(LEN(F518)=0,"",IF(F518&lt;DATE(2024,3,1),IF(J518="Paid by tenant to landlord/third party (RUBS)",INDEX('Calculation Chart - SCC'!$E$3:$E$23, MATCH(E518,'Calculation Chart - SCC'!$D$3:$D$23, 0)),"N/A based on utility billing method"),"N/A move-in date after 3/1/2024"))</f>
        <v/>
      </c>
      <c r="M518" s="165" t="str">
        <f>IF('2 - Unit Info'!U518 &lt;&gt;"", '2 - Unit Info'!U518, "")</f>
        <v/>
      </c>
      <c r="N518" s="164" t="str">
        <f>IF(LEN(F518)=0,"",IF(F518&lt;DATE(2024,3,1),IF(M518="Paid by tenant to landlord/third party (RUBS)", '5 - Utilities Total'!$D$30*'6 - Per Unit Calculation'!D518,"N/A based on utility billing method"),"N/A move-in date after 3/1/2024"))</f>
        <v/>
      </c>
      <c r="O518" s="182" t="str">
        <f>IF(LEN(F518)=0,"",IF(F518&lt;DATE(2024,3,1),IF(M518="Paid by tenant to landlord/third party (RUBS)",INDEX('Calculation Chart - SCC'!$H$3:$H$23, MATCH(E518,'Calculation Chart - SCC'!$G$3:$G$23, 0)),"N/A based on utility billing method"),"N/A move-in date after 3/1/2024"))</f>
        <v/>
      </c>
      <c r="Q518" s="184" t="str">
        <f t="shared" si="18"/>
        <v/>
      </c>
      <c r="R518" s="97" t="str">
        <f t="shared" si="19"/>
        <v/>
      </c>
    </row>
    <row r="519" spans="1:18" ht="15.75" x14ac:dyDescent="0.25">
      <c r="A519" s="159" t="str">
        <f>IF('2 - Unit Info'!A519&lt;&gt;"",'2 - Unit Info'!A519,"")</f>
        <v/>
      </c>
      <c r="B519" s="160" t="str">
        <f>IF('2 - Unit Info'!E519&lt;&gt;"",'2 - Unit Info'!E519,"")</f>
        <v/>
      </c>
      <c r="C519" s="160" t="str">
        <f>IF('2 - Unit Info'!K519&lt;&gt;"",'2 - Unit Info'!K519,"")</f>
        <v/>
      </c>
      <c r="D519" s="160" t="str">
        <f>IF('2 - Unit Info'!H519&lt;&gt;"",'2 - Unit Info'!H519,"")</f>
        <v/>
      </c>
      <c r="E519" s="161" t="str">
        <f>IF('2 - Unit Info'!J519&lt;&gt;"",'2 - Unit Info'!J519,"")</f>
        <v/>
      </c>
      <c r="F519" s="162" t="str">
        <f>IF('2 - Unit Info'!L519 &lt;&gt;"", '2 - Unit Info'!L519, "")</f>
        <v/>
      </c>
      <c r="G519" s="163" t="str">
        <f>IF('2 - Unit Info'!S519 &lt;&gt;"", '2 - Unit Info'!S519, "")</f>
        <v/>
      </c>
      <c r="H519" s="164" t="str">
        <f>IF(LEN(F519)=0,"",IF(F519&lt;DATE(2024,3,1),IF(G519="Paid by tenant to landlord/third party (RUBS)", '5 - Utilities Total'!$D$20*'6 - Per Unit Calculation'!D519,"N/A based on utility billing method"),"N/A move-in date after 3/1/2024"))</f>
        <v/>
      </c>
      <c r="I519" s="164" t="str">
        <f>IF(LEN(F519)=0,"",IF(F519&lt;DATE(2024,3,1),IF(G519="Paid by tenant to landlord/third party (RUBS)", INDEX('Calculation Chart - SCC'!$B$3:$B$23, MATCH(E519,'Calculation Chart - SCC'!$A$3:$A$23, 0)),"N/A based on utility billing method"),"N/A move-in date after 3/1/2024"))</f>
        <v/>
      </c>
      <c r="J519" s="165" t="str">
        <f>IF('2 - Unit Info'!T519 &lt;&gt;"", '2 - Unit Info'!T519, "")</f>
        <v/>
      </c>
      <c r="K519" s="164" t="str">
        <f>IF(LEN(F519)=0,"",IF(F519&lt;DATE(2024,3,1),IF(J519="Paid by tenant to landlord/third party (RUBS)", '5 - Utilities Total'!$D$25*'6 - Per Unit Calculation'!D519,"N/A based on utility billing method"),"N/A move-in date after 3/1/2024"))</f>
        <v/>
      </c>
      <c r="L519" s="164" t="str">
        <f>IF(LEN(F519)=0,"",IF(F519&lt;DATE(2024,3,1),IF(J519="Paid by tenant to landlord/third party (RUBS)",INDEX('Calculation Chart - SCC'!$E$3:$E$23, MATCH(E519,'Calculation Chart - SCC'!$D$3:$D$23, 0)),"N/A based on utility billing method"),"N/A move-in date after 3/1/2024"))</f>
        <v/>
      </c>
      <c r="M519" s="165" t="str">
        <f>IF('2 - Unit Info'!U519 &lt;&gt;"", '2 - Unit Info'!U519, "")</f>
        <v/>
      </c>
      <c r="N519" s="164" t="str">
        <f>IF(LEN(F519)=0,"",IF(F519&lt;DATE(2024,3,1),IF(M519="Paid by tenant to landlord/third party (RUBS)", '5 - Utilities Total'!$D$30*'6 - Per Unit Calculation'!D519,"N/A based on utility billing method"),"N/A move-in date after 3/1/2024"))</f>
        <v/>
      </c>
      <c r="O519" s="182" t="str">
        <f>IF(LEN(F519)=0,"",IF(F519&lt;DATE(2024,3,1),IF(M519="Paid by tenant to landlord/third party (RUBS)",INDEX('Calculation Chart - SCC'!$H$3:$H$23, MATCH(E519,'Calculation Chart - SCC'!$G$3:$G$23, 0)),"N/A based on utility billing method"),"N/A move-in date after 3/1/2024"))</f>
        <v/>
      </c>
      <c r="Q519" s="184" t="str">
        <f t="shared" si="18"/>
        <v/>
      </c>
      <c r="R519" s="97" t="str">
        <f t="shared" si="19"/>
        <v/>
      </c>
    </row>
    <row r="520" spans="1:18" ht="15.75" x14ac:dyDescent="0.25">
      <c r="A520" s="159" t="str">
        <f>IF('2 - Unit Info'!A520&lt;&gt;"",'2 - Unit Info'!A520,"")</f>
        <v/>
      </c>
      <c r="B520" s="160" t="str">
        <f>IF('2 - Unit Info'!E520&lt;&gt;"",'2 - Unit Info'!E520,"")</f>
        <v/>
      </c>
      <c r="C520" s="160" t="str">
        <f>IF('2 - Unit Info'!K520&lt;&gt;"",'2 - Unit Info'!K520,"")</f>
        <v/>
      </c>
      <c r="D520" s="160" t="str">
        <f>IF('2 - Unit Info'!H520&lt;&gt;"",'2 - Unit Info'!H520,"")</f>
        <v/>
      </c>
      <c r="E520" s="161" t="str">
        <f>IF('2 - Unit Info'!J520&lt;&gt;"",'2 - Unit Info'!J520,"")</f>
        <v/>
      </c>
      <c r="F520" s="162" t="str">
        <f>IF('2 - Unit Info'!L520 &lt;&gt;"", '2 - Unit Info'!L520, "")</f>
        <v/>
      </c>
      <c r="G520" s="163" t="str">
        <f>IF('2 - Unit Info'!S520 &lt;&gt;"", '2 - Unit Info'!S520, "")</f>
        <v/>
      </c>
      <c r="H520" s="164" t="str">
        <f>IF(LEN(F520)=0,"",IF(F520&lt;DATE(2024,3,1),IF(G520="Paid by tenant to landlord/third party (RUBS)", '5 - Utilities Total'!$D$20*'6 - Per Unit Calculation'!D520,"N/A based on utility billing method"),"N/A move-in date after 3/1/2024"))</f>
        <v/>
      </c>
      <c r="I520" s="164" t="str">
        <f>IF(LEN(F520)=0,"",IF(F520&lt;DATE(2024,3,1),IF(G520="Paid by tenant to landlord/third party (RUBS)", INDEX('Calculation Chart - SCC'!$B$3:$B$23, MATCH(E520,'Calculation Chart - SCC'!$A$3:$A$23, 0)),"N/A based on utility billing method"),"N/A move-in date after 3/1/2024"))</f>
        <v/>
      </c>
      <c r="J520" s="165" t="str">
        <f>IF('2 - Unit Info'!T520 &lt;&gt;"", '2 - Unit Info'!T520, "")</f>
        <v/>
      </c>
      <c r="K520" s="164" t="str">
        <f>IF(LEN(F520)=0,"",IF(F520&lt;DATE(2024,3,1),IF(J520="Paid by tenant to landlord/third party (RUBS)", '5 - Utilities Total'!$D$25*'6 - Per Unit Calculation'!D520,"N/A based on utility billing method"),"N/A move-in date after 3/1/2024"))</f>
        <v/>
      </c>
      <c r="L520" s="164" t="str">
        <f>IF(LEN(F520)=0,"",IF(F520&lt;DATE(2024,3,1),IF(J520="Paid by tenant to landlord/third party (RUBS)",INDEX('Calculation Chart - SCC'!$E$3:$E$23, MATCH(E520,'Calculation Chart - SCC'!$D$3:$D$23, 0)),"N/A based on utility billing method"),"N/A move-in date after 3/1/2024"))</f>
        <v/>
      </c>
      <c r="M520" s="165" t="str">
        <f>IF('2 - Unit Info'!U520 &lt;&gt;"", '2 - Unit Info'!U520, "")</f>
        <v/>
      </c>
      <c r="N520" s="164" t="str">
        <f>IF(LEN(F520)=0,"",IF(F520&lt;DATE(2024,3,1),IF(M520="Paid by tenant to landlord/third party (RUBS)", '5 - Utilities Total'!$D$30*'6 - Per Unit Calculation'!D520,"N/A based on utility billing method"),"N/A move-in date after 3/1/2024"))</f>
        <v/>
      </c>
      <c r="O520" s="182" t="str">
        <f>IF(LEN(F520)=0,"",IF(F520&lt;DATE(2024,3,1),IF(M520="Paid by tenant to landlord/third party (RUBS)",INDEX('Calculation Chart - SCC'!$H$3:$H$23, MATCH(E520,'Calculation Chart - SCC'!$G$3:$G$23, 0)),"N/A based on utility billing method"),"N/A move-in date after 3/1/2024"))</f>
        <v/>
      </c>
      <c r="Q520" s="184" t="str">
        <f t="shared" si="18"/>
        <v/>
      </c>
      <c r="R520" s="97" t="str">
        <f t="shared" si="19"/>
        <v/>
      </c>
    </row>
    <row r="521" spans="1:18" ht="15.75" x14ac:dyDescent="0.25">
      <c r="A521" s="159" t="str">
        <f>IF('2 - Unit Info'!A521&lt;&gt;"",'2 - Unit Info'!A521,"")</f>
        <v/>
      </c>
      <c r="B521" s="160" t="str">
        <f>IF('2 - Unit Info'!E521&lt;&gt;"",'2 - Unit Info'!E521,"")</f>
        <v/>
      </c>
      <c r="C521" s="160" t="str">
        <f>IF('2 - Unit Info'!K521&lt;&gt;"",'2 - Unit Info'!K521,"")</f>
        <v/>
      </c>
      <c r="D521" s="160" t="str">
        <f>IF('2 - Unit Info'!H521&lt;&gt;"",'2 - Unit Info'!H521,"")</f>
        <v/>
      </c>
      <c r="E521" s="161" t="str">
        <f>IF('2 - Unit Info'!J521&lt;&gt;"",'2 - Unit Info'!J521,"")</f>
        <v/>
      </c>
      <c r="F521" s="162" t="str">
        <f>IF('2 - Unit Info'!L521 &lt;&gt;"", '2 - Unit Info'!L521, "")</f>
        <v/>
      </c>
      <c r="G521" s="163" t="str">
        <f>IF('2 - Unit Info'!S521 &lt;&gt;"", '2 - Unit Info'!S521, "")</f>
        <v/>
      </c>
      <c r="H521" s="164" t="str">
        <f>IF(LEN(F521)=0,"",IF(F521&lt;DATE(2024,3,1),IF(G521="Paid by tenant to landlord/third party (RUBS)", '5 - Utilities Total'!$D$20*'6 - Per Unit Calculation'!D521,"N/A based on utility billing method"),"N/A move-in date after 3/1/2024"))</f>
        <v/>
      </c>
      <c r="I521" s="164" t="str">
        <f>IF(LEN(F521)=0,"",IF(F521&lt;DATE(2024,3,1),IF(G521="Paid by tenant to landlord/third party (RUBS)", INDEX('Calculation Chart - SCC'!$B$3:$B$23, MATCH(E521,'Calculation Chart - SCC'!$A$3:$A$23, 0)),"N/A based on utility billing method"),"N/A move-in date after 3/1/2024"))</f>
        <v/>
      </c>
      <c r="J521" s="165" t="str">
        <f>IF('2 - Unit Info'!T521 &lt;&gt;"", '2 - Unit Info'!T521, "")</f>
        <v/>
      </c>
      <c r="K521" s="164" t="str">
        <f>IF(LEN(F521)=0,"",IF(F521&lt;DATE(2024,3,1),IF(J521="Paid by tenant to landlord/third party (RUBS)", '5 - Utilities Total'!$D$25*'6 - Per Unit Calculation'!D521,"N/A based on utility billing method"),"N/A move-in date after 3/1/2024"))</f>
        <v/>
      </c>
      <c r="L521" s="164" t="str">
        <f>IF(LEN(F521)=0,"",IF(F521&lt;DATE(2024,3,1),IF(J521="Paid by tenant to landlord/third party (RUBS)",INDEX('Calculation Chart - SCC'!$E$3:$E$23, MATCH(E521,'Calculation Chart - SCC'!$D$3:$D$23, 0)),"N/A based on utility billing method"),"N/A move-in date after 3/1/2024"))</f>
        <v/>
      </c>
      <c r="M521" s="165" t="str">
        <f>IF('2 - Unit Info'!U521 &lt;&gt;"", '2 - Unit Info'!U521, "")</f>
        <v/>
      </c>
      <c r="N521" s="164" t="str">
        <f>IF(LEN(F521)=0,"",IF(F521&lt;DATE(2024,3,1),IF(M521="Paid by tenant to landlord/third party (RUBS)", '5 - Utilities Total'!$D$30*'6 - Per Unit Calculation'!D521,"N/A based on utility billing method"),"N/A move-in date after 3/1/2024"))</f>
        <v/>
      </c>
      <c r="O521" s="182" t="str">
        <f>IF(LEN(F521)=0,"",IF(F521&lt;DATE(2024,3,1),IF(M521="Paid by tenant to landlord/third party (RUBS)",INDEX('Calculation Chart - SCC'!$H$3:$H$23, MATCH(E521,'Calculation Chart - SCC'!$G$3:$G$23, 0)),"N/A based on utility billing method"),"N/A move-in date after 3/1/2024"))</f>
        <v/>
      </c>
      <c r="Q521" s="184" t="str">
        <f t="shared" si="18"/>
        <v/>
      </c>
      <c r="R521" s="97" t="str">
        <f t="shared" si="19"/>
        <v/>
      </c>
    </row>
    <row r="522" spans="1:18" ht="15.75" x14ac:dyDescent="0.25">
      <c r="A522" s="159" t="str">
        <f>IF('2 - Unit Info'!A522&lt;&gt;"",'2 - Unit Info'!A522,"")</f>
        <v/>
      </c>
      <c r="B522" s="160" t="str">
        <f>IF('2 - Unit Info'!E522&lt;&gt;"",'2 - Unit Info'!E522,"")</f>
        <v/>
      </c>
      <c r="C522" s="160" t="str">
        <f>IF('2 - Unit Info'!K522&lt;&gt;"",'2 - Unit Info'!K522,"")</f>
        <v/>
      </c>
      <c r="D522" s="160" t="str">
        <f>IF('2 - Unit Info'!H522&lt;&gt;"",'2 - Unit Info'!H522,"")</f>
        <v/>
      </c>
      <c r="E522" s="161" t="str">
        <f>IF('2 - Unit Info'!J522&lt;&gt;"",'2 - Unit Info'!J522,"")</f>
        <v/>
      </c>
      <c r="F522" s="162" t="str">
        <f>IF('2 - Unit Info'!L522 &lt;&gt;"", '2 - Unit Info'!L522, "")</f>
        <v/>
      </c>
      <c r="G522" s="163" t="str">
        <f>IF('2 - Unit Info'!S522 &lt;&gt;"", '2 - Unit Info'!S522, "")</f>
        <v/>
      </c>
      <c r="H522" s="164" t="str">
        <f>IF(LEN(F522)=0,"",IF(F522&lt;DATE(2024,3,1),IF(G522="Paid by tenant to landlord/third party (RUBS)", '5 - Utilities Total'!$D$20*'6 - Per Unit Calculation'!D522,"N/A based on utility billing method"),"N/A move-in date after 3/1/2024"))</f>
        <v/>
      </c>
      <c r="I522" s="164" t="str">
        <f>IF(LEN(F522)=0,"",IF(F522&lt;DATE(2024,3,1),IF(G522="Paid by tenant to landlord/third party (RUBS)", INDEX('Calculation Chart - SCC'!$B$3:$B$23, MATCH(E522,'Calculation Chart - SCC'!$A$3:$A$23, 0)),"N/A based on utility billing method"),"N/A move-in date after 3/1/2024"))</f>
        <v/>
      </c>
      <c r="J522" s="165" t="str">
        <f>IF('2 - Unit Info'!T522 &lt;&gt;"", '2 - Unit Info'!T522, "")</f>
        <v/>
      </c>
      <c r="K522" s="164" t="str">
        <f>IF(LEN(F522)=0,"",IF(F522&lt;DATE(2024,3,1),IF(J522="Paid by tenant to landlord/third party (RUBS)", '5 - Utilities Total'!$D$25*'6 - Per Unit Calculation'!D522,"N/A based on utility billing method"),"N/A move-in date after 3/1/2024"))</f>
        <v/>
      </c>
      <c r="L522" s="164" t="str">
        <f>IF(LEN(F522)=0,"",IF(F522&lt;DATE(2024,3,1),IF(J522="Paid by tenant to landlord/third party (RUBS)",INDEX('Calculation Chart - SCC'!$E$3:$E$23, MATCH(E522,'Calculation Chart - SCC'!$D$3:$D$23, 0)),"N/A based on utility billing method"),"N/A move-in date after 3/1/2024"))</f>
        <v/>
      </c>
      <c r="M522" s="165" t="str">
        <f>IF('2 - Unit Info'!U522 &lt;&gt;"", '2 - Unit Info'!U522, "")</f>
        <v/>
      </c>
      <c r="N522" s="164" t="str">
        <f>IF(LEN(F522)=0,"",IF(F522&lt;DATE(2024,3,1),IF(M522="Paid by tenant to landlord/third party (RUBS)", '5 - Utilities Total'!$D$30*'6 - Per Unit Calculation'!D522,"N/A based on utility billing method"),"N/A move-in date after 3/1/2024"))</f>
        <v/>
      </c>
      <c r="O522" s="182" t="str">
        <f>IF(LEN(F522)=0,"",IF(F522&lt;DATE(2024,3,1),IF(M522="Paid by tenant to landlord/third party (RUBS)",INDEX('Calculation Chart - SCC'!$H$3:$H$23, MATCH(E522,'Calculation Chart - SCC'!$G$3:$G$23, 0)),"N/A based on utility billing method"),"N/A move-in date after 3/1/2024"))</f>
        <v/>
      </c>
      <c r="Q522" s="184" t="str">
        <f t="shared" si="18"/>
        <v/>
      </c>
      <c r="R522" s="97" t="str">
        <f t="shared" si="19"/>
        <v/>
      </c>
    </row>
    <row r="523" spans="1:18" ht="15.75" x14ac:dyDescent="0.25">
      <c r="A523" s="159" t="str">
        <f>IF('2 - Unit Info'!A523&lt;&gt;"",'2 - Unit Info'!A523,"")</f>
        <v/>
      </c>
      <c r="B523" s="160" t="str">
        <f>IF('2 - Unit Info'!E523&lt;&gt;"",'2 - Unit Info'!E523,"")</f>
        <v/>
      </c>
      <c r="C523" s="160" t="str">
        <f>IF('2 - Unit Info'!K523&lt;&gt;"",'2 - Unit Info'!K523,"")</f>
        <v/>
      </c>
      <c r="D523" s="160" t="str">
        <f>IF('2 - Unit Info'!H523&lt;&gt;"",'2 - Unit Info'!H523,"")</f>
        <v/>
      </c>
      <c r="E523" s="161" t="str">
        <f>IF('2 - Unit Info'!J523&lt;&gt;"",'2 - Unit Info'!J523,"")</f>
        <v/>
      </c>
      <c r="F523" s="162" t="str">
        <f>IF('2 - Unit Info'!L523 &lt;&gt;"", '2 - Unit Info'!L523, "")</f>
        <v/>
      </c>
      <c r="G523" s="163" t="str">
        <f>IF('2 - Unit Info'!S523 &lt;&gt;"", '2 - Unit Info'!S523, "")</f>
        <v/>
      </c>
      <c r="H523" s="164" t="str">
        <f>IF(LEN(F523)=0,"",IF(F523&lt;DATE(2024,3,1),IF(G523="Paid by tenant to landlord/third party (RUBS)", '5 - Utilities Total'!$D$20*'6 - Per Unit Calculation'!D523,"N/A based on utility billing method"),"N/A move-in date after 3/1/2024"))</f>
        <v/>
      </c>
      <c r="I523" s="164" t="str">
        <f>IF(LEN(F523)=0,"",IF(F523&lt;DATE(2024,3,1),IF(G523="Paid by tenant to landlord/third party (RUBS)", INDEX('Calculation Chart - SCC'!$B$3:$B$23, MATCH(E523,'Calculation Chart - SCC'!$A$3:$A$23, 0)),"N/A based on utility billing method"),"N/A move-in date after 3/1/2024"))</f>
        <v/>
      </c>
      <c r="J523" s="165" t="str">
        <f>IF('2 - Unit Info'!T523 &lt;&gt;"", '2 - Unit Info'!T523, "")</f>
        <v/>
      </c>
      <c r="K523" s="164" t="str">
        <f>IF(LEN(F523)=0,"",IF(F523&lt;DATE(2024,3,1),IF(J523="Paid by tenant to landlord/third party (RUBS)", '5 - Utilities Total'!$D$25*'6 - Per Unit Calculation'!D523,"N/A based on utility billing method"),"N/A move-in date after 3/1/2024"))</f>
        <v/>
      </c>
      <c r="L523" s="164" t="str">
        <f>IF(LEN(F523)=0,"",IF(F523&lt;DATE(2024,3,1),IF(J523="Paid by tenant to landlord/third party (RUBS)",INDEX('Calculation Chart - SCC'!$E$3:$E$23, MATCH(E523,'Calculation Chart - SCC'!$D$3:$D$23, 0)),"N/A based on utility billing method"),"N/A move-in date after 3/1/2024"))</f>
        <v/>
      </c>
      <c r="M523" s="165" t="str">
        <f>IF('2 - Unit Info'!U523 &lt;&gt;"", '2 - Unit Info'!U523, "")</f>
        <v/>
      </c>
      <c r="N523" s="164" t="str">
        <f>IF(LEN(F523)=0,"",IF(F523&lt;DATE(2024,3,1),IF(M523="Paid by tenant to landlord/third party (RUBS)", '5 - Utilities Total'!$D$30*'6 - Per Unit Calculation'!D523,"N/A based on utility billing method"),"N/A move-in date after 3/1/2024"))</f>
        <v/>
      </c>
      <c r="O523" s="182" t="str">
        <f>IF(LEN(F523)=0,"",IF(F523&lt;DATE(2024,3,1),IF(M523="Paid by tenant to landlord/third party (RUBS)",INDEX('Calculation Chart - SCC'!$H$3:$H$23, MATCH(E523,'Calculation Chart - SCC'!$G$3:$G$23, 0)),"N/A based on utility billing method"),"N/A move-in date after 3/1/2024"))</f>
        <v/>
      </c>
      <c r="Q523" s="184" t="str">
        <f t="shared" si="18"/>
        <v/>
      </c>
      <c r="R523" s="97" t="str">
        <f t="shared" si="19"/>
        <v/>
      </c>
    </row>
    <row r="524" spans="1:18" ht="15.75" x14ac:dyDescent="0.25">
      <c r="A524" s="159" t="str">
        <f>IF('2 - Unit Info'!A524&lt;&gt;"",'2 - Unit Info'!A524,"")</f>
        <v/>
      </c>
      <c r="B524" s="160" t="str">
        <f>IF('2 - Unit Info'!E524&lt;&gt;"",'2 - Unit Info'!E524,"")</f>
        <v/>
      </c>
      <c r="C524" s="160" t="str">
        <f>IF('2 - Unit Info'!K524&lt;&gt;"",'2 - Unit Info'!K524,"")</f>
        <v/>
      </c>
      <c r="D524" s="160" t="str">
        <f>IF('2 - Unit Info'!H524&lt;&gt;"",'2 - Unit Info'!H524,"")</f>
        <v/>
      </c>
      <c r="E524" s="161" t="str">
        <f>IF('2 - Unit Info'!J524&lt;&gt;"",'2 - Unit Info'!J524,"")</f>
        <v/>
      </c>
      <c r="F524" s="162" t="str">
        <f>IF('2 - Unit Info'!L524 &lt;&gt;"", '2 - Unit Info'!L524, "")</f>
        <v/>
      </c>
      <c r="G524" s="163" t="str">
        <f>IF('2 - Unit Info'!S524 &lt;&gt;"", '2 - Unit Info'!S524, "")</f>
        <v/>
      </c>
      <c r="H524" s="164" t="str">
        <f>IF(LEN(F524)=0,"",IF(F524&lt;DATE(2024,3,1),IF(G524="Paid by tenant to landlord/third party (RUBS)", '5 - Utilities Total'!$D$20*'6 - Per Unit Calculation'!D524,"N/A based on utility billing method"),"N/A move-in date after 3/1/2024"))</f>
        <v/>
      </c>
      <c r="I524" s="164" t="str">
        <f>IF(LEN(F524)=0,"",IF(F524&lt;DATE(2024,3,1),IF(G524="Paid by tenant to landlord/third party (RUBS)", INDEX('Calculation Chart - SCC'!$B$3:$B$23, MATCH(E524,'Calculation Chart - SCC'!$A$3:$A$23, 0)),"N/A based on utility billing method"),"N/A move-in date after 3/1/2024"))</f>
        <v/>
      </c>
      <c r="J524" s="165" t="str">
        <f>IF('2 - Unit Info'!T524 &lt;&gt;"", '2 - Unit Info'!T524, "")</f>
        <v/>
      </c>
      <c r="K524" s="164" t="str">
        <f>IF(LEN(F524)=0,"",IF(F524&lt;DATE(2024,3,1),IF(J524="Paid by tenant to landlord/third party (RUBS)", '5 - Utilities Total'!$D$25*'6 - Per Unit Calculation'!D524,"N/A based on utility billing method"),"N/A move-in date after 3/1/2024"))</f>
        <v/>
      </c>
      <c r="L524" s="164" t="str">
        <f>IF(LEN(F524)=0,"",IF(F524&lt;DATE(2024,3,1),IF(J524="Paid by tenant to landlord/third party (RUBS)",INDEX('Calculation Chart - SCC'!$E$3:$E$23, MATCH(E524,'Calculation Chart - SCC'!$D$3:$D$23, 0)),"N/A based on utility billing method"),"N/A move-in date after 3/1/2024"))</f>
        <v/>
      </c>
      <c r="M524" s="165" t="str">
        <f>IF('2 - Unit Info'!U524 &lt;&gt;"", '2 - Unit Info'!U524, "")</f>
        <v/>
      </c>
      <c r="N524" s="164" t="str">
        <f>IF(LEN(F524)=0,"",IF(F524&lt;DATE(2024,3,1),IF(M524="Paid by tenant to landlord/third party (RUBS)", '5 - Utilities Total'!$D$30*'6 - Per Unit Calculation'!D524,"N/A based on utility billing method"),"N/A move-in date after 3/1/2024"))</f>
        <v/>
      </c>
      <c r="O524" s="182" t="str">
        <f>IF(LEN(F524)=0,"",IF(F524&lt;DATE(2024,3,1),IF(M524="Paid by tenant to landlord/third party (RUBS)",INDEX('Calculation Chart - SCC'!$H$3:$H$23, MATCH(E524,'Calculation Chart - SCC'!$G$3:$G$23, 0)),"N/A based on utility billing method"),"N/A move-in date after 3/1/2024"))</f>
        <v/>
      </c>
      <c r="Q524" s="184" t="str">
        <f t="shared" si="18"/>
        <v/>
      </c>
      <c r="R524" s="97" t="str">
        <f t="shared" si="19"/>
        <v/>
      </c>
    </row>
    <row r="525" spans="1:18" ht="15.75" x14ac:dyDescent="0.25">
      <c r="A525" s="159" t="str">
        <f>IF('2 - Unit Info'!A525&lt;&gt;"",'2 - Unit Info'!A525,"")</f>
        <v/>
      </c>
      <c r="B525" s="160" t="str">
        <f>IF('2 - Unit Info'!E525&lt;&gt;"",'2 - Unit Info'!E525,"")</f>
        <v/>
      </c>
      <c r="C525" s="160" t="str">
        <f>IF('2 - Unit Info'!K525&lt;&gt;"",'2 - Unit Info'!K525,"")</f>
        <v/>
      </c>
      <c r="D525" s="160" t="str">
        <f>IF('2 - Unit Info'!H525&lt;&gt;"",'2 - Unit Info'!H525,"")</f>
        <v/>
      </c>
      <c r="E525" s="161" t="str">
        <f>IF('2 - Unit Info'!J525&lt;&gt;"",'2 - Unit Info'!J525,"")</f>
        <v/>
      </c>
      <c r="F525" s="162" t="str">
        <f>IF('2 - Unit Info'!L525 &lt;&gt;"", '2 - Unit Info'!L525, "")</f>
        <v/>
      </c>
      <c r="G525" s="163" t="str">
        <f>IF('2 - Unit Info'!S525 &lt;&gt;"", '2 - Unit Info'!S525, "")</f>
        <v/>
      </c>
      <c r="H525" s="164" t="str">
        <f>IF(LEN(F525)=0,"",IF(F525&lt;DATE(2024,3,1),IF(G525="Paid by tenant to landlord/third party (RUBS)", '5 - Utilities Total'!$D$20*'6 - Per Unit Calculation'!D525,"N/A based on utility billing method"),"N/A move-in date after 3/1/2024"))</f>
        <v/>
      </c>
      <c r="I525" s="164" t="str">
        <f>IF(LEN(F525)=0,"",IF(F525&lt;DATE(2024,3,1),IF(G525="Paid by tenant to landlord/third party (RUBS)", INDEX('Calculation Chart - SCC'!$B$3:$B$23, MATCH(E525,'Calculation Chart - SCC'!$A$3:$A$23, 0)),"N/A based on utility billing method"),"N/A move-in date after 3/1/2024"))</f>
        <v/>
      </c>
      <c r="J525" s="165" t="str">
        <f>IF('2 - Unit Info'!T525 &lt;&gt;"", '2 - Unit Info'!T525, "")</f>
        <v/>
      </c>
      <c r="K525" s="164" t="str">
        <f>IF(LEN(F525)=0,"",IF(F525&lt;DATE(2024,3,1),IF(J525="Paid by tenant to landlord/third party (RUBS)", '5 - Utilities Total'!$D$25*'6 - Per Unit Calculation'!D525,"N/A based on utility billing method"),"N/A move-in date after 3/1/2024"))</f>
        <v/>
      </c>
      <c r="L525" s="164" t="str">
        <f>IF(LEN(F525)=0,"",IF(F525&lt;DATE(2024,3,1),IF(J525="Paid by tenant to landlord/third party (RUBS)",INDEX('Calculation Chart - SCC'!$E$3:$E$23, MATCH(E525,'Calculation Chart - SCC'!$D$3:$D$23, 0)),"N/A based on utility billing method"),"N/A move-in date after 3/1/2024"))</f>
        <v/>
      </c>
      <c r="M525" s="165" t="str">
        <f>IF('2 - Unit Info'!U525 &lt;&gt;"", '2 - Unit Info'!U525, "")</f>
        <v/>
      </c>
      <c r="N525" s="164" t="str">
        <f>IF(LEN(F525)=0,"",IF(F525&lt;DATE(2024,3,1),IF(M525="Paid by tenant to landlord/third party (RUBS)", '5 - Utilities Total'!$D$30*'6 - Per Unit Calculation'!D525,"N/A based on utility billing method"),"N/A move-in date after 3/1/2024"))</f>
        <v/>
      </c>
      <c r="O525" s="182" t="str">
        <f>IF(LEN(F525)=0,"",IF(F525&lt;DATE(2024,3,1),IF(M525="Paid by tenant to landlord/third party (RUBS)",INDEX('Calculation Chart - SCC'!$H$3:$H$23, MATCH(E525,'Calculation Chart - SCC'!$G$3:$G$23, 0)),"N/A based on utility billing method"),"N/A move-in date after 3/1/2024"))</f>
        <v/>
      </c>
      <c r="Q525" s="184" t="str">
        <f t="shared" si="18"/>
        <v/>
      </c>
      <c r="R525" s="97" t="str">
        <f t="shared" si="19"/>
        <v/>
      </c>
    </row>
    <row r="526" spans="1:18" ht="15.75" x14ac:dyDescent="0.25">
      <c r="A526" s="159" t="str">
        <f>IF('2 - Unit Info'!A526&lt;&gt;"",'2 - Unit Info'!A526,"")</f>
        <v/>
      </c>
      <c r="B526" s="160" t="str">
        <f>IF('2 - Unit Info'!E526&lt;&gt;"",'2 - Unit Info'!E526,"")</f>
        <v/>
      </c>
      <c r="C526" s="160" t="str">
        <f>IF('2 - Unit Info'!K526&lt;&gt;"",'2 - Unit Info'!K526,"")</f>
        <v/>
      </c>
      <c r="D526" s="160" t="str">
        <f>IF('2 - Unit Info'!H526&lt;&gt;"",'2 - Unit Info'!H526,"")</f>
        <v/>
      </c>
      <c r="E526" s="161" t="str">
        <f>IF('2 - Unit Info'!J526&lt;&gt;"",'2 - Unit Info'!J526,"")</f>
        <v/>
      </c>
      <c r="F526" s="162" t="str">
        <f>IF('2 - Unit Info'!L526 &lt;&gt;"", '2 - Unit Info'!L526, "")</f>
        <v/>
      </c>
      <c r="G526" s="163" t="str">
        <f>IF('2 - Unit Info'!S526 &lt;&gt;"", '2 - Unit Info'!S526, "")</f>
        <v/>
      </c>
      <c r="H526" s="164" t="str">
        <f>IF(LEN(F526)=0,"",IF(F526&lt;DATE(2024,3,1),IF(G526="Paid by tenant to landlord/third party (RUBS)", '5 - Utilities Total'!$D$20*'6 - Per Unit Calculation'!D526,"N/A based on utility billing method"),"N/A move-in date after 3/1/2024"))</f>
        <v/>
      </c>
      <c r="I526" s="164" t="str">
        <f>IF(LEN(F526)=0,"",IF(F526&lt;DATE(2024,3,1),IF(G526="Paid by tenant to landlord/third party (RUBS)", INDEX('Calculation Chart - SCC'!$B$3:$B$23, MATCH(E526,'Calculation Chart - SCC'!$A$3:$A$23, 0)),"N/A based on utility billing method"),"N/A move-in date after 3/1/2024"))</f>
        <v/>
      </c>
      <c r="J526" s="165" t="str">
        <f>IF('2 - Unit Info'!T526 &lt;&gt;"", '2 - Unit Info'!T526, "")</f>
        <v/>
      </c>
      <c r="K526" s="164" t="str">
        <f>IF(LEN(F526)=0,"",IF(F526&lt;DATE(2024,3,1),IF(J526="Paid by tenant to landlord/third party (RUBS)", '5 - Utilities Total'!$D$25*'6 - Per Unit Calculation'!D526,"N/A based on utility billing method"),"N/A move-in date after 3/1/2024"))</f>
        <v/>
      </c>
      <c r="L526" s="164" t="str">
        <f>IF(LEN(F526)=0,"",IF(F526&lt;DATE(2024,3,1),IF(J526="Paid by tenant to landlord/third party (RUBS)",INDEX('Calculation Chart - SCC'!$E$3:$E$23, MATCH(E526,'Calculation Chart - SCC'!$D$3:$D$23, 0)),"N/A based on utility billing method"),"N/A move-in date after 3/1/2024"))</f>
        <v/>
      </c>
      <c r="M526" s="165" t="str">
        <f>IF('2 - Unit Info'!U526 &lt;&gt;"", '2 - Unit Info'!U526, "")</f>
        <v/>
      </c>
      <c r="N526" s="164" t="str">
        <f>IF(LEN(F526)=0,"",IF(F526&lt;DATE(2024,3,1),IF(M526="Paid by tenant to landlord/third party (RUBS)", '5 - Utilities Total'!$D$30*'6 - Per Unit Calculation'!D526,"N/A based on utility billing method"),"N/A move-in date after 3/1/2024"))</f>
        <v/>
      </c>
      <c r="O526" s="182" t="str">
        <f>IF(LEN(F526)=0,"",IF(F526&lt;DATE(2024,3,1),IF(M526="Paid by tenant to landlord/third party (RUBS)",INDEX('Calculation Chart - SCC'!$H$3:$H$23, MATCH(E526,'Calculation Chart - SCC'!$G$3:$G$23, 0)),"N/A based on utility billing method"),"N/A move-in date after 3/1/2024"))</f>
        <v/>
      </c>
      <c r="Q526" s="184" t="str">
        <f t="shared" si="18"/>
        <v/>
      </c>
      <c r="R526" s="97" t="str">
        <f t="shared" si="19"/>
        <v/>
      </c>
    </row>
    <row r="527" spans="1:18" ht="15.75" x14ac:dyDescent="0.25">
      <c r="A527" s="159" t="str">
        <f>IF('2 - Unit Info'!A527&lt;&gt;"",'2 - Unit Info'!A527,"")</f>
        <v/>
      </c>
      <c r="B527" s="160" t="str">
        <f>IF('2 - Unit Info'!E527&lt;&gt;"",'2 - Unit Info'!E527,"")</f>
        <v/>
      </c>
      <c r="C527" s="160" t="str">
        <f>IF('2 - Unit Info'!K527&lt;&gt;"",'2 - Unit Info'!K527,"")</f>
        <v/>
      </c>
      <c r="D527" s="160" t="str">
        <f>IF('2 - Unit Info'!H527&lt;&gt;"",'2 - Unit Info'!H527,"")</f>
        <v/>
      </c>
      <c r="E527" s="161" t="str">
        <f>IF('2 - Unit Info'!J527&lt;&gt;"",'2 - Unit Info'!J527,"")</f>
        <v/>
      </c>
      <c r="F527" s="162" t="str">
        <f>IF('2 - Unit Info'!L527 &lt;&gt;"", '2 - Unit Info'!L527, "")</f>
        <v/>
      </c>
      <c r="G527" s="163" t="str">
        <f>IF('2 - Unit Info'!S527 &lt;&gt;"", '2 - Unit Info'!S527, "")</f>
        <v/>
      </c>
      <c r="H527" s="164" t="str">
        <f>IF(LEN(F527)=0,"",IF(F527&lt;DATE(2024,3,1),IF(G527="Paid by tenant to landlord/third party (RUBS)", '5 - Utilities Total'!$D$20*'6 - Per Unit Calculation'!D527,"N/A based on utility billing method"),"N/A move-in date after 3/1/2024"))</f>
        <v/>
      </c>
      <c r="I527" s="164" t="str">
        <f>IF(LEN(F527)=0,"",IF(F527&lt;DATE(2024,3,1),IF(G527="Paid by tenant to landlord/third party (RUBS)", INDEX('Calculation Chart - SCC'!$B$3:$B$23, MATCH(E527,'Calculation Chart - SCC'!$A$3:$A$23, 0)),"N/A based on utility billing method"),"N/A move-in date after 3/1/2024"))</f>
        <v/>
      </c>
      <c r="J527" s="165" t="str">
        <f>IF('2 - Unit Info'!T527 &lt;&gt;"", '2 - Unit Info'!T527, "")</f>
        <v/>
      </c>
      <c r="K527" s="164" t="str">
        <f>IF(LEN(F527)=0,"",IF(F527&lt;DATE(2024,3,1),IF(J527="Paid by tenant to landlord/third party (RUBS)", '5 - Utilities Total'!$D$25*'6 - Per Unit Calculation'!D527,"N/A based on utility billing method"),"N/A move-in date after 3/1/2024"))</f>
        <v/>
      </c>
      <c r="L527" s="164" t="str">
        <f>IF(LEN(F527)=0,"",IF(F527&lt;DATE(2024,3,1),IF(J527="Paid by tenant to landlord/third party (RUBS)",INDEX('Calculation Chart - SCC'!$E$3:$E$23, MATCH(E527,'Calculation Chart - SCC'!$D$3:$D$23, 0)),"N/A based on utility billing method"),"N/A move-in date after 3/1/2024"))</f>
        <v/>
      </c>
      <c r="M527" s="165" t="str">
        <f>IF('2 - Unit Info'!U527 &lt;&gt;"", '2 - Unit Info'!U527, "")</f>
        <v/>
      </c>
      <c r="N527" s="164" t="str">
        <f>IF(LEN(F527)=0,"",IF(F527&lt;DATE(2024,3,1),IF(M527="Paid by tenant to landlord/third party (RUBS)", '5 - Utilities Total'!$D$30*'6 - Per Unit Calculation'!D527,"N/A based on utility billing method"),"N/A move-in date after 3/1/2024"))</f>
        <v/>
      </c>
      <c r="O527" s="182" t="str">
        <f>IF(LEN(F527)=0,"",IF(F527&lt;DATE(2024,3,1),IF(M527="Paid by tenant to landlord/third party (RUBS)",INDEX('Calculation Chart - SCC'!$H$3:$H$23, MATCH(E527,'Calculation Chart - SCC'!$G$3:$G$23, 0)),"N/A based on utility billing method"),"N/A move-in date after 3/1/2024"))</f>
        <v/>
      </c>
      <c r="Q527" s="184" t="str">
        <f t="shared" si="18"/>
        <v/>
      </c>
      <c r="R527" s="97" t="str">
        <f t="shared" si="19"/>
        <v/>
      </c>
    </row>
    <row r="528" spans="1:18" ht="15.75" x14ac:dyDescent="0.25">
      <c r="A528" s="159" t="str">
        <f>IF('2 - Unit Info'!A528&lt;&gt;"",'2 - Unit Info'!A528,"")</f>
        <v/>
      </c>
      <c r="B528" s="160" t="str">
        <f>IF('2 - Unit Info'!E528&lt;&gt;"",'2 - Unit Info'!E528,"")</f>
        <v/>
      </c>
      <c r="C528" s="160" t="str">
        <f>IF('2 - Unit Info'!K528&lt;&gt;"",'2 - Unit Info'!K528,"")</f>
        <v/>
      </c>
      <c r="D528" s="160" t="str">
        <f>IF('2 - Unit Info'!H528&lt;&gt;"",'2 - Unit Info'!H528,"")</f>
        <v/>
      </c>
      <c r="E528" s="161" t="str">
        <f>IF('2 - Unit Info'!J528&lt;&gt;"",'2 - Unit Info'!J528,"")</f>
        <v/>
      </c>
      <c r="F528" s="162" t="str">
        <f>IF('2 - Unit Info'!L528 &lt;&gt;"", '2 - Unit Info'!L528, "")</f>
        <v/>
      </c>
      <c r="G528" s="163" t="str">
        <f>IF('2 - Unit Info'!S528 &lt;&gt;"", '2 - Unit Info'!S528, "")</f>
        <v/>
      </c>
      <c r="H528" s="164" t="str">
        <f>IF(LEN(F528)=0,"",IF(F528&lt;DATE(2024,3,1),IF(G528="Paid by tenant to landlord/third party (RUBS)", '5 - Utilities Total'!$D$20*'6 - Per Unit Calculation'!D528,"N/A based on utility billing method"),"N/A move-in date after 3/1/2024"))</f>
        <v/>
      </c>
      <c r="I528" s="164" t="str">
        <f>IF(LEN(F528)=0,"",IF(F528&lt;DATE(2024,3,1),IF(G528="Paid by tenant to landlord/third party (RUBS)", INDEX('Calculation Chart - SCC'!$B$3:$B$23, MATCH(E528,'Calculation Chart - SCC'!$A$3:$A$23, 0)),"N/A based on utility billing method"),"N/A move-in date after 3/1/2024"))</f>
        <v/>
      </c>
      <c r="J528" s="165" t="str">
        <f>IF('2 - Unit Info'!T528 &lt;&gt;"", '2 - Unit Info'!T528, "")</f>
        <v/>
      </c>
      <c r="K528" s="164" t="str">
        <f>IF(LEN(F528)=0,"",IF(F528&lt;DATE(2024,3,1),IF(J528="Paid by tenant to landlord/third party (RUBS)", '5 - Utilities Total'!$D$25*'6 - Per Unit Calculation'!D528,"N/A based on utility billing method"),"N/A move-in date after 3/1/2024"))</f>
        <v/>
      </c>
      <c r="L528" s="164" t="str">
        <f>IF(LEN(F528)=0,"",IF(F528&lt;DATE(2024,3,1),IF(J528="Paid by tenant to landlord/third party (RUBS)",INDEX('Calculation Chart - SCC'!$E$3:$E$23, MATCH(E528,'Calculation Chart - SCC'!$D$3:$D$23, 0)),"N/A based on utility billing method"),"N/A move-in date after 3/1/2024"))</f>
        <v/>
      </c>
      <c r="M528" s="165" t="str">
        <f>IF('2 - Unit Info'!U528 &lt;&gt;"", '2 - Unit Info'!U528, "")</f>
        <v/>
      </c>
      <c r="N528" s="164" t="str">
        <f>IF(LEN(F528)=0,"",IF(F528&lt;DATE(2024,3,1),IF(M528="Paid by tenant to landlord/third party (RUBS)", '5 - Utilities Total'!$D$30*'6 - Per Unit Calculation'!D528,"N/A based on utility billing method"),"N/A move-in date after 3/1/2024"))</f>
        <v/>
      </c>
      <c r="O528" s="182" t="str">
        <f>IF(LEN(F528)=0,"",IF(F528&lt;DATE(2024,3,1),IF(M528="Paid by tenant to landlord/third party (RUBS)",INDEX('Calculation Chart - SCC'!$H$3:$H$23, MATCH(E528,'Calculation Chart - SCC'!$G$3:$G$23, 0)),"N/A based on utility billing method"),"N/A move-in date after 3/1/2024"))</f>
        <v/>
      </c>
      <c r="Q528" s="184" t="str">
        <f t="shared" si="18"/>
        <v/>
      </c>
      <c r="R528" s="97" t="str">
        <f t="shared" si="19"/>
        <v/>
      </c>
    </row>
    <row r="529" spans="1:18" ht="15.75" x14ac:dyDescent="0.25">
      <c r="A529" s="159" t="str">
        <f>IF('2 - Unit Info'!A529&lt;&gt;"",'2 - Unit Info'!A529,"")</f>
        <v/>
      </c>
      <c r="B529" s="160" t="str">
        <f>IF('2 - Unit Info'!E529&lt;&gt;"",'2 - Unit Info'!E529,"")</f>
        <v/>
      </c>
      <c r="C529" s="160" t="str">
        <f>IF('2 - Unit Info'!K529&lt;&gt;"",'2 - Unit Info'!K529,"")</f>
        <v/>
      </c>
      <c r="D529" s="160" t="str">
        <f>IF('2 - Unit Info'!H529&lt;&gt;"",'2 - Unit Info'!H529,"")</f>
        <v/>
      </c>
      <c r="E529" s="161" t="str">
        <f>IF('2 - Unit Info'!J529&lt;&gt;"",'2 - Unit Info'!J529,"")</f>
        <v/>
      </c>
      <c r="F529" s="162" t="str">
        <f>IF('2 - Unit Info'!L529 &lt;&gt;"", '2 - Unit Info'!L529, "")</f>
        <v/>
      </c>
      <c r="G529" s="163" t="str">
        <f>IF('2 - Unit Info'!S529 &lt;&gt;"", '2 - Unit Info'!S529, "")</f>
        <v/>
      </c>
      <c r="H529" s="164" t="str">
        <f>IF(LEN(F529)=0,"",IF(F529&lt;DATE(2024,3,1),IF(G529="Paid by tenant to landlord/third party (RUBS)", '5 - Utilities Total'!$D$20*'6 - Per Unit Calculation'!D529,"N/A based on utility billing method"),"N/A move-in date after 3/1/2024"))</f>
        <v/>
      </c>
      <c r="I529" s="164" t="str">
        <f>IF(LEN(F529)=0,"",IF(F529&lt;DATE(2024,3,1),IF(G529="Paid by tenant to landlord/third party (RUBS)", INDEX('Calculation Chart - SCC'!$B$3:$B$23, MATCH(E529,'Calculation Chart - SCC'!$A$3:$A$23, 0)),"N/A based on utility billing method"),"N/A move-in date after 3/1/2024"))</f>
        <v/>
      </c>
      <c r="J529" s="165" t="str">
        <f>IF('2 - Unit Info'!T529 &lt;&gt;"", '2 - Unit Info'!T529, "")</f>
        <v/>
      </c>
      <c r="K529" s="164" t="str">
        <f>IF(LEN(F529)=0,"",IF(F529&lt;DATE(2024,3,1),IF(J529="Paid by tenant to landlord/third party (RUBS)", '5 - Utilities Total'!$D$25*'6 - Per Unit Calculation'!D529,"N/A based on utility billing method"),"N/A move-in date after 3/1/2024"))</f>
        <v/>
      </c>
      <c r="L529" s="164" t="str">
        <f>IF(LEN(F529)=0,"",IF(F529&lt;DATE(2024,3,1),IF(J529="Paid by tenant to landlord/third party (RUBS)",INDEX('Calculation Chart - SCC'!$E$3:$E$23, MATCH(E529,'Calculation Chart - SCC'!$D$3:$D$23, 0)),"N/A based on utility billing method"),"N/A move-in date after 3/1/2024"))</f>
        <v/>
      </c>
      <c r="M529" s="165" t="str">
        <f>IF('2 - Unit Info'!U529 &lt;&gt;"", '2 - Unit Info'!U529, "")</f>
        <v/>
      </c>
      <c r="N529" s="164" t="str">
        <f>IF(LEN(F529)=0,"",IF(F529&lt;DATE(2024,3,1),IF(M529="Paid by tenant to landlord/third party (RUBS)", '5 - Utilities Total'!$D$30*'6 - Per Unit Calculation'!D529,"N/A based on utility billing method"),"N/A move-in date after 3/1/2024"))</f>
        <v/>
      </c>
      <c r="O529" s="182" t="str">
        <f>IF(LEN(F529)=0,"",IF(F529&lt;DATE(2024,3,1),IF(M529="Paid by tenant to landlord/third party (RUBS)",INDEX('Calculation Chart - SCC'!$H$3:$H$23, MATCH(E529,'Calculation Chart - SCC'!$G$3:$G$23, 0)),"N/A based on utility billing method"),"N/A move-in date after 3/1/2024"))</f>
        <v/>
      </c>
      <c r="Q529" s="184" t="str">
        <f t="shared" si="18"/>
        <v/>
      </c>
      <c r="R529" s="97" t="str">
        <f t="shared" si="19"/>
        <v/>
      </c>
    </row>
    <row r="530" spans="1:18" ht="15.75" x14ac:dyDescent="0.25">
      <c r="A530" s="159" t="str">
        <f>IF('2 - Unit Info'!A530&lt;&gt;"",'2 - Unit Info'!A530,"")</f>
        <v/>
      </c>
      <c r="B530" s="160" t="str">
        <f>IF('2 - Unit Info'!E530&lt;&gt;"",'2 - Unit Info'!E530,"")</f>
        <v/>
      </c>
      <c r="C530" s="160" t="str">
        <f>IF('2 - Unit Info'!K530&lt;&gt;"",'2 - Unit Info'!K530,"")</f>
        <v/>
      </c>
      <c r="D530" s="160" t="str">
        <f>IF('2 - Unit Info'!H530&lt;&gt;"",'2 - Unit Info'!H530,"")</f>
        <v/>
      </c>
      <c r="E530" s="161" t="str">
        <f>IF('2 - Unit Info'!J530&lt;&gt;"",'2 - Unit Info'!J530,"")</f>
        <v/>
      </c>
      <c r="F530" s="162" t="str">
        <f>IF('2 - Unit Info'!L530 &lt;&gt;"", '2 - Unit Info'!L530, "")</f>
        <v/>
      </c>
      <c r="G530" s="163" t="str">
        <f>IF('2 - Unit Info'!S530 &lt;&gt;"", '2 - Unit Info'!S530, "")</f>
        <v/>
      </c>
      <c r="H530" s="164" t="str">
        <f>IF(LEN(F530)=0,"",IF(F530&lt;DATE(2024,3,1),IF(G530="Paid by tenant to landlord/third party (RUBS)", '5 - Utilities Total'!$D$20*'6 - Per Unit Calculation'!D530,"N/A based on utility billing method"),"N/A move-in date after 3/1/2024"))</f>
        <v/>
      </c>
      <c r="I530" s="164" t="str">
        <f>IF(LEN(F530)=0,"",IF(F530&lt;DATE(2024,3,1),IF(G530="Paid by tenant to landlord/third party (RUBS)", INDEX('Calculation Chart - SCC'!$B$3:$B$23, MATCH(E530,'Calculation Chart - SCC'!$A$3:$A$23, 0)),"N/A based on utility billing method"),"N/A move-in date after 3/1/2024"))</f>
        <v/>
      </c>
      <c r="J530" s="165" t="str">
        <f>IF('2 - Unit Info'!T530 &lt;&gt;"", '2 - Unit Info'!T530, "")</f>
        <v/>
      </c>
      <c r="K530" s="164" t="str">
        <f>IF(LEN(F530)=0,"",IF(F530&lt;DATE(2024,3,1),IF(J530="Paid by tenant to landlord/third party (RUBS)", '5 - Utilities Total'!$D$25*'6 - Per Unit Calculation'!D530,"N/A based on utility billing method"),"N/A move-in date after 3/1/2024"))</f>
        <v/>
      </c>
      <c r="L530" s="164" t="str">
        <f>IF(LEN(F530)=0,"",IF(F530&lt;DATE(2024,3,1),IF(J530="Paid by tenant to landlord/third party (RUBS)",INDEX('Calculation Chart - SCC'!$E$3:$E$23, MATCH(E530,'Calculation Chart - SCC'!$D$3:$D$23, 0)),"N/A based on utility billing method"),"N/A move-in date after 3/1/2024"))</f>
        <v/>
      </c>
      <c r="M530" s="165" t="str">
        <f>IF('2 - Unit Info'!U530 &lt;&gt;"", '2 - Unit Info'!U530, "")</f>
        <v/>
      </c>
      <c r="N530" s="164" t="str">
        <f>IF(LEN(F530)=0,"",IF(F530&lt;DATE(2024,3,1),IF(M530="Paid by tenant to landlord/third party (RUBS)", '5 - Utilities Total'!$D$30*'6 - Per Unit Calculation'!D530,"N/A based on utility billing method"),"N/A move-in date after 3/1/2024"))</f>
        <v/>
      </c>
      <c r="O530" s="182" t="str">
        <f>IF(LEN(F530)=0,"",IF(F530&lt;DATE(2024,3,1),IF(M530="Paid by tenant to landlord/third party (RUBS)",INDEX('Calculation Chart - SCC'!$H$3:$H$23, MATCH(E530,'Calculation Chart - SCC'!$G$3:$G$23, 0)),"N/A based on utility billing method"),"N/A move-in date after 3/1/2024"))</f>
        <v/>
      </c>
      <c r="Q530" s="184" t="str">
        <f t="shared" si="18"/>
        <v/>
      </c>
      <c r="R530" s="97" t="str">
        <f t="shared" si="19"/>
        <v/>
      </c>
    </row>
    <row r="531" spans="1:18" ht="15.75" x14ac:dyDescent="0.25">
      <c r="A531" s="159" t="str">
        <f>IF('2 - Unit Info'!A531&lt;&gt;"",'2 - Unit Info'!A531,"")</f>
        <v/>
      </c>
      <c r="B531" s="160" t="str">
        <f>IF('2 - Unit Info'!E531&lt;&gt;"",'2 - Unit Info'!E531,"")</f>
        <v/>
      </c>
      <c r="C531" s="160" t="str">
        <f>IF('2 - Unit Info'!K531&lt;&gt;"",'2 - Unit Info'!K531,"")</f>
        <v/>
      </c>
      <c r="D531" s="160" t="str">
        <f>IF('2 - Unit Info'!H531&lt;&gt;"",'2 - Unit Info'!H531,"")</f>
        <v/>
      </c>
      <c r="E531" s="161" t="str">
        <f>IF('2 - Unit Info'!J531&lt;&gt;"",'2 - Unit Info'!J531,"")</f>
        <v/>
      </c>
      <c r="F531" s="162" t="str">
        <f>IF('2 - Unit Info'!L531 &lt;&gt;"", '2 - Unit Info'!L531, "")</f>
        <v/>
      </c>
      <c r="G531" s="163" t="str">
        <f>IF('2 - Unit Info'!S531 &lt;&gt;"", '2 - Unit Info'!S531, "")</f>
        <v/>
      </c>
      <c r="H531" s="164" t="str">
        <f>IF(LEN(F531)=0,"",IF(F531&lt;DATE(2024,3,1),IF(G531="Paid by tenant to landlord/third party (RUBS)", '5 - Utilities Total'!$D$20*'6 - Per Unit Calculation'!D531,"N/A based on utility billing method"),"N/A move-in date after 3/1/2024"))</f>
        <v/>
      </c>
      <c r="I531" s="164" t="str">
        <f>IF(LEN(F531)=0,"",IF(F531&lt;DATE(2024,3,1),IF(G531="Paid by tenant to landlord/third party (RUBS)", INDEX('Calculation Chart - SCC'!$B$3:$B$23, MATCH(E531,'Calculation Chart - SCC'!$A$3:$A$23, 0)),"N/A based on utility billing method"),"N/A move-in date after 3/1/2024"))</f>
        <v/>
      </c>
      <c r="J531" s="165" t="str">
        <f>IF('2 - Unit Info'!T531 &lt;&gt;"", '2 - Unit Info'!T531, "")</f>
        <v/>
      </c>
      <c r="K531" s="164" t="str">
        <f>IF(LEN(F531)=0,"",IF(F531&lt;DATE(2024,3,1),IF(J531="Paid by tenant to landlord/third party (RUBS)", '5 - Utilities Total'!$D$25*'6 - Per Unit Calculation'!D531,"N/A based on utility billing method"),"N/A move-in date after 3/1/2024"))</f>
        <v/>
      </c>
      <c r="L531" s="164" t="str">
        <f>IF(LEN(F531)=0,"",IF(F531&lt;DATE(2024,3,1),IF(J531="Paid by tenant to landlord/third party (RUBS)",INDEX('Calculation Chart - SCC'!$E$3:$E$23, MATCH(E531,'Calculation Chart - SCC'!$D$3:$D$23, 0)),"N/A based on utility billing method"),"N/A move-in date after 3/1/2024"))</f>
        <v/>
      </c>
      <c r="M531" s="165" t="str">
        <f>IF('2 - Unit Info'!U531 &lt;&gt;"", '2 - Unit Info'!U531, "")</f>
        <v/>
      </c>
      <c r="N531" s="164" t="str">
        <f>IF(LEN(F531)=0,"",IF(F531&lt;DATE(2024,3,1),IF(M531="Paid by tenant to landlord/third party (RUBS)", '5 - Utilities Total'!$D$30*'6 - Per Unit Calculation'!D531,"N/A based on utility billing method"),"N/A move-in date after 3/1/2024"))</f>
        <v/>
      </c>
      <c r="O531" s="182" t="str">
        <f>IF(LEN(F531)=0,"",IF(F531&lt;DATE(2024,3,1),IF(M531="Paid by tenant to landlord/third party (RUBS)",INDEX('Calculation Chart - SCC'!$H$3:$H$23, MATCH(E531,'Calculation Chart - SCC'!$G$3:$G$23, 0)),"N/A based on utility billing method"),"N/A move-in date after 3/1/2024"))</f>
        <v/>
      </c>
      <c r="Q531" s="184" t="str">
        <f t="shared" si="18"/>
        <v/>
      </c>
      <c r="R531" s="97" t="str">
        <f t="shared" si="19"/>
        <v/>
      </c>
    </row>
    <row r="532" spans="1:18" ht="15.75" x14ac:dyDescent="0.25">
      <c r="A532" s="159" t="str">
        <f>IF('2 - Unit Info'!A532&lt;&gt;"",'2 - Unit Info'!A532,"")</f>
        <v/>
      </c>
      <c r="B532" s="160" t="str">
        <f>IF('2 - Unit Info'!E532&lt;&gt;"",'2 - Unit Info'!E532,"")</f>
        <v/>
      </c>
      <c r="C532" s="160" t="str">
        <f>IF('2 - Unit Info'!K532&lt;&gt;"",'2 - Unit Info'!K532,"")</f>
        <v/>
      </c>
      <c r="D532" s="160" t="str">
        <f>IF('2 - Unit Info'!H532&lt;&gt;"",'2 - Unit Info'!H532,"")</f>
        <v/>
      </c>
      <c r="E532" s="161" t="str">
        <f>IF('2 - Unit Info'!J532&lt;&gt;"",'2 - Unit Info'!J532,"")</f>
        <v/>
      </c>
      <c r="F532" s="162" t="str">
        <f>IF('2 - Unit Info'!L532 &lt;&gt;"", '2 - Unit Info'!L532, "")</f>
        <v/>
      </c>
      <c r="G532" s="163" t="str">
        <f>IF('2 - Unit Info'!S532 &lt;&gt;"", '2 - Unit Info'!S532, "")</f>
        <v/>
      </c>
      <c r="H532" s="164" t="str">
        <f>IF(LEN(F532)=0,"",IF(F532&lt;DATE(2024,3,1),IF(G532="Paid by tenant to landlord/third party (RUBS)", '5 - Utilities Total'!$D$20*'6 - Per Unit Calculation'!D532,"N/A based on utility billing method"),"N/A move-in date after 3/1/2024"))</f>
        <v/>
      </c>
      <c r="I532" s="164" t="str">
        <f>IF(LEN(F532)=0,"",IF(F532&lt;DATE(2024,3,1),IF(G532="Paid by tenant to landlord/third party (RUBS)", INDEX('Calculation Chart - SCC'!$B$3:$B$23, MATCH(E532,'Calculation Chart - SCC'!$A$3:$A$23, 0)),"N/A based on utility billing method"),"N/A move-in date after 3/1/2024"))</f>
        <v/>
      </c>
      <c r="J532" s="165" t="str">
        <f>IF('2 - Unit Info'!T532 &lt;&gt;"", '2 - Unit Info'!T532, "")</f>
        <v/>
      </c>
      <c r="K532" s="164" t="str">
        <f>IF(LEN(F532)=0,"",IF(F532&lt;DATE(2024,3,1),IF(J532="Paid by tenant to landlord/third party (RUBS)", '5 - Utilities Total'!$D$25*'6 - Per Unit Calculation'!D532,"N/A based on utility billing method"),"N/A move-in date after 3/1/2024"))</f>
        <v/>
      </c>
      <c r="L532" s="164" t="str">
        <f>IF(LEN(F532)=0,"",IF(F532&lt;DATE(2024,3,1),IF(J532="Paid by tenant to landlord/third party (RUBS)",INDEX('Calculation Chart - SCC'!$E$3:$E$23, MATCH(E532,'Calculation Chart - SCC'!$D$3:$D$23, 0)),"N/A based on utility billing method"),"N/A move-in date after 3/1/2024"))</f>
        <v/>
      </c>
      <c r="M532" s="165" t="str">
        <f>IF('2 - Unit Info'!U532 &lt;&gt;"", '2 - Unit Info'!U532, "")</f>
        <v/>
      </c>
      <c r="N532" s="164" t="str">
        <f>IF(LEN(F532)=0,"",IF(F532&lt;DATE(2024,3,1),IF(M532="Paid by tenant to landlord/third party (RUBS)", '5 - Utilities Total'!$D$30*'6 - Per Unit Calculation'!D532,"N/A based on utility billing method"),"N/A move-in date after 3/1/2024"))</f>
        <v/>
      </c>
      <c r="O532" s="182" t="str">
        <f>IF(LEN(F532)=0,"",IF(F532&lt;DATE(2024,3,1),IF(M532="Paid by tenant to landlord/third party (RUBS)",INDEX('Calculation Chart - SCC'!$H$3:$H$23, MATCH(E532,'Calculation Chart - SCC'!$G$3:$G$23, 0)),"N/A based on utility billing method"),"N/A move-in date after 3/1/2024"))</f>
        <v/>
      </c>
      <c r="Q532" s="184" t="str">
        <f t="shared" si="18"/>
        <v/>
      </c>
      <c r="R532" s="97" t="str">
        <f t="shared" si="19"/>
        <v/>
      </c>
    </row>
    <row r="533" spans="1:18" ht="15.75" x14ac:dyDescent="0.25">
      <c r="A533" s="159" t="str">
        <f>IF('2 - Unit Info'!A533&lt;&gt;"",'2 - Unit Info'!A533,"")</f>
        <v/>
      </c>
      <c r="B533" s="160" t="str">
        <f>IF('2 - Unit Info'!E533&lt;&gt;"",'2 - Unit Info'!E533,"")</f>
        <v/>
      </c>
      <c r="C533" s="160" t="str">
        <f>IF('2 - Unit Info'!K533&lt;&gt;"",'2 - Unit Info'!K533,"")</f>
        <v/>
      </c>
      <c r="D533" s="160" t="str">
        <f>IF('2 - Unit Info'!H533&lt;&gt;"",'2 - Unit Info'!H533,"")</f>
        <v/>
      </c>
      <c r="E533" s="161" t="str">
        <f>IF('2 - Unit Info'!J533&lt;&gt;"",'2 - Unit Info'!J533,"")</f>
        <v/>
      </c>
      <c r="F533" s="162" t="str">
        <f>IF('2 - Unit Info'!L533 &lt;&gt;"", '2 - Unit Info'!L533, "")</f>
        <v/>
      </c>
      <c r="G533" s="163" t="str">
        <f>IF('2 - Unit Info'!S533 &lt;&gt;"", '2 - Unit Info'!S533, "")</f>
        <v/>
      </c>
      <c r="H533" s="164" t="str">
        <f>IF(LEN(F533)=0,"",IF(F533&lt;DATE(2024,3,1),IF(G533="Paid by tenant to landlord/third party (RUBS)", '5 - Utilities Total'!$D$20*'6 - Per Unit Calculation'!D533,"N/A based on utility billing method"),"N/A move-in date after 3/1/2024"))</f>
        <v/>
      </c>
      <c r="I533" s="164" t="str">
        <f>IF(LEN(F533)=0,"",IF(F533&lt;DATE(2024,3,1),IF(G533="Paid by tenant to landlord/third party (RUBS)", INDEX('Calculation Chart - SCC'!$B$3:$B$23, MATCH(E533,'Calculation Chart - SCC'!$A$3:$A$23, 0)),"N/A based on utility billing method"),"N/A move-in date after 3/1/2024"))</f>
        <v/>
      </c>
      <c r="J533" s="165" t="str">
        <f>IF('2 - Unit Info'!T533 &lt;&gt;"", '2 - Unit Info'!T533, "")</f>
        <v/>
      </c>
      <c r="K533" s="164" t="str">
        <f>IF(LEN(F533)=0,"",IF(F533&lt;DATE(2024,3,1),IF(J533="Paid by tenant to landlord/third party (RUBS)", '5 - Utilities Total'!$D$25*'6 - Per Unit Calculation'!D533,"N/A based on utility billing method"),"N/A move-in date after 3/1/2024"))</f>
        <v/>
      </c>
      <c r="L533" s="164" t="str">
        <f>IF(LEN(F533)=0,"",IF(F533&lt;DATE(2024,3,1),IF(J533="Paid by tenant to landlord/third party (RUBS)",INDEX('Calculation Chart - SCC'!$E$3:$E$23, MATCH(E533,'Calculation Chart - SCC'!$D$3:$D$23, 0)),"N/A based on utility billing method"),"N/A move-in date after 3/1/2024"))</f>
        <v/>
      </c>
      <c r="M533" s="165" t="str">
        <f>IF('2 - Unit Info'!U533 &lt;&gt;"", '2 - Unit Info'!U533, "")</f>
        <v/>
      </c>
      <c r="N533" s="164" t="str">
        <f>IF(LEN(F533)=0,"",IF(F533&lt;DATE(2024,3,1),IF(M533="Paid by tenant to landlord/third party (RUBS)", '5 - Utilities Total'!$D$30*'6 - Per Unit Calculation'!D533,"N/A based on utility billing method"),"N/A move-in date after 3/1/2024"))</f>
        <v/>
      </c>
      <c r="O533" s="182" t="str">
        <f>IF(LEN(F533)=0,"",IF(F533&lt;DATE(2024,3,1),IF(M533="Paid by tenant to landlord/third party (RUBS)",INDEX('Calculation Chart - SCC'!$H$3:$H$23, MATCH(E533,'Calculation Chart - SCC'!$G$3:$G$23, 0)),"N/A based on utility billing method"),"N/A move-in date after 3/1/2024"))</f>
        <v/>
      </c>
      <c r="Q533" s="184" t="str">
        <f t="shared" si="18"/>
        <v/>
      </c>
      <c r="R533" s="97" t="str">
        <f t="shared" si="19"/>
        <v/>
      </c>
    </row>
    <row r="534" spans="1:18" ht="15.75" x14ac:dyDescent="0.25">
      <c r="A534" s="159" t="str">
        <f>IF('2 - Unit Info'!A534&lt;&gt;"",'2 - Unit Info'!A534,"")</f>
        <v/>
      </c>
      <c r="B534" s="160" t="str">
        <f>IF('2 - Unit Info'!E534&lt;&gt;"",'2 - Unit Info'!E534,"")</f>
        <v/>
      </c>
      <c r="C534" s="160" t="str">
        <f>IF('2 - Unit Info'!K534&lt;&gt;"",'2 - Unit Info'!K534,"")</f>
        <v/>
      </c>
      <c r="D534" s="160" t="str">
        <f>IF('2 - Unit Info'!H534&lt;&gt;"",'2 - Unit Info'!H534,"")</f>
        <v/>
      </c>
      <c r="E534" s="161" t="str">
        <f>IF('2 - Unit Info'!J534&lt;&gt;"",'2 - Unit Info'!J534,"")</f>
        <v/>
      </c>
      <c r="F534" s="162" t="str">
        <f>IF('2 - Unit Info'!L534 &lt;&gt;"", '2 - Unit Info'!L534, "")</f>
        <v/>
      </c>
      <c r="G534" s="163" t="str">
        <f>IF('2 - Unit Info'!S534 &lt;&gt;"", '2 - Unit Info'!S534, "")</f>
        <v/>
      </c>
      <c r="H534" s="164" t="str">
        <f>IF(LEN(F534)=0,"",IF(F534&lt;DATE(2024,3,1),IF(G534="Paid by tenant to landlord/third party (RUBS)", '5 - Utilities Total'!$D$20*'6 - Per Unit Calculation'!D534,"N/A based on utility billing method"),"N/A move-in date after 3/1/2024"))</f>
        <v/>
      </c>
      <c r="I534" s="164" t="str">
        <f>IF(LEN(F534)=0,"",IF(F534&lt;DATE(2024,3,1),IF(G534="Paid by tenant to landlord/third party (RUBS)", INDEX('Calculation Chart - SCC'!$B$3:$B$23, MATCH(E534,'Calculation Chart - SCC'!$A$3:$A$23, 0)),"N/A based on utility billing method"),"N/A move-in date after 3/1/2024"))</f>
        <v/>
      </c>
      <c r="J534" s="165" t="str">
        <f>IF('2 - Unit Info'!T534 &lt;&gt;"", '2 - Unit Info'!T534, "")</f>
        <v/>
      </c>
      <c r="K534" s="164" t="str">
        <f>IF(LEN(F534)=0,"",IF(F534&lt;DATE(2024,3,1),IF(J534="Paid by tenant to landlord/third party (RUBS)", '5 - Utilities Total'!$D$25*'6 - Per Unit Calculation'!D534,"N/A based on utility billing method"),"N/A move-in date after 3/1/2024"))</f>
        <v/>
      </c>
      <c r="L534" s="164" t="str">
        <f>IF(LEN(F534)=0,"",IF(F534&lt;DATE(2024,3,1),IF(J534="Paid by tenant to landlord/third party (RUBS)",INDEX('Calculation Chart - SCC'!$E$3:$E$23, MATCH(E534,'Calculation Chart - SCC'!$D$3:$D$23, 0)),"N/A based on utility billing method"),"N/A move-in date after 3/1/2024"))</f>
        <v/>
      </c>
      <c r="M534" s="165" t="str">
        <f>IF('2 - Unit Info'!U534 &lt;&gt;"", '2 - Unit Info'!U534, "")</f>
        <v/>
      </c>
      <c r="N534" s="164" t="str">
        <f>IF(LEN(F534)=0,"",IF(F534&lt;DATE(2024,3,1),IF(M534="Paid by tenant to landlord/third party (RUBS)", '5 - Utilities Total'!$D$30*'6 - Per Unit Calculation'!D534,"N/A based on utility billing method"),"N/A move-in date after 3/1/2024"))</f>
        <v/>
      </c>
      <c r="O534" s="182" t="str">
        <f>IF(LEN(F534)=0,"",IF(F534&lt;DATE(2024,3,1),IF(M534="Paid by tenant to landlord/third party (RUBS)",INDEX('Calculation Chart - SCC'!$H$3:$H$23, MATCH(E534,'Calculation Chart - SCC'!$G$3:$G$23, 0)),"N/A based on utility billing method"),"N/A move-in date after 3/1/2024"))</f>
        <v/>
      </c>
      <c r="Q534" s="184" t="str">
        <f t="shared" si="18"/>
        <v/>
      </c>
      <c r="R534" s="97" t="str">
        <f t="shared" si="19"/>
        <v/>
      </c>
    </row>
    <row r="535" spans="1:18" ht="15.75" x14ac:dyDescent="0.25">
      <c r="A535" s="159" t="str">
        <f>IF('2 - Unit Info'!A535&lt;&gt;"",'2 - Unit Info'!A535,"")</f>
        <v/>
      </c>
      <c r="B535" s="160" t="str">
        <f>IF('2 - Unit Info'!E535&lt;&gt;"",'2 - Unit Info'!E535,"")</f>
        <v/>
      </c>
      <c r="C535" s="160" t="str">
        <f>IF('2 - Unit Info'!K535&lt;&gt;"",'2 - Unit Info'!K535,"")</f>
        <v/>
      </c>
      <c r="D535" s="160" t="str">
        <f>IF('2 - Unit Info'!H535&lt;&gt;"",'2 - Unit Info'!H535,"")</f>
        <v/>
      </c>
      <c r="E535" s="161" t="str">
        <f>IF('2 - Unit Info'!J535&lt;&gt;"",'2 - Unit Info'!J535,"")</f>
        <v/>
      </c>
      <c r="F535" s="162" t="str">
        <f>IF('2 - Unit Info'!L535 &lt;&gt;"", '2 - Unit Info'!L535, "")</f>
        <v/>
      </c>
      <c r="G535" s="163" t="str">
        <f>IF('2 - Unit Info'!S535 &lt;&gt;"", '2 - Unit Info'!S535, "")</f>
        <v/>
      </c>
      <c r="H535" s="164" t="str">
        <f>IF(LEN(F535)=0,"",IF(F535&lt;DATE(2024,3,1),IF(G535="Paid by tenant to landlord/third party (RUBS)", '5 - Utilities Total'!$D$20*'6 - Per Unit Calculation'!D535,"N/A based on utility billing method"),"N/A move-in date after 3/1/2024"))</f>
        <v/>
      </c>
      <c r="I535" s="164" t="str">
        <f>IF(LEN(F535)=0,"",IF(F535&lt;DATE(2024,3,1),IF(G535="Paid by tenant to landlord/third party (RUBS)", INDEX('Calculation Chart - SCC'!$B$3:$B$23, MATCH(E535,'Calculation Chart - SCC'!$A$3:$A$23, 0)),"N/A based on utility billing method"),"N/A move-in date after 3/1/2024"))</f>
        <v/>
      </c>
      <c r="J535" s="165" t="str">
        <f>IF('2 - Unit Info'!T535 &lt;&gt;"", '2 - Unit Info'!T535, "")</f>
        <v/>
      </c>
      <c r="K535" s="164" t="str">
        <f>IF(LEN(F535)=0,"",IF(F535&lt;DATE(2024,3,1),IF(J535="Paid by tenant to landlord/third party (RUBS)", '5 - Utilities Total'!$D$25*'6 - Per Unit Calculation'!D535,"N/A based on utility billing method"),"N/A move-in date after 3/1/2024"))</f>
        <v/>
      </c>
      <c r="L535" s="164" t="str">
        <f>IF(LEN(F535)=0,"",IF(F535&lt;DATE(2024,3,1),IF(J535="Paid by tenant to landlord/third party (RUBS)",INDEX('Calculation Chart - SCC'!$E$3:$E$23, MATCH(E535,'Calculation Chart - SCC'!$D$3:$D$23, 0)),"N/A based on utility billing method"),"N/A move-in date after 3/1/2024"))</f>
        <v/>
      </c>
      <c r="M535" s="165" t="str">
        <f>IF('2 - Unit Info'!U535 &lt;&gt;"", '2 - Unit Info'!U535, "")</f>
        <v/>
      </c>
      <c r="N535" s="164" t="str">
        <f>IF(LEN(F535)=0,"",IF(F535&lt;DATE(2024,3,1),IF(M535="Paid by tenant to landlord/third party (RUBS)", '5 - Utilities Total'!$D$30*'6 - Per Unit Calculation'!D535,"N/A based on utility billing method"),"N/A move-in date after 3/1/2024"))</f>
        <v/>
      </c>
      <c r="O535" s="182" t="str">
        <f>IF(LEN(F535)=0,"",IF(F535&lt;DATE(2024,3,1),IF(M535="Paid by tenant to landlord/third party (RUBS)",INDEX('Calculation Chart - SCC'!$H$3:$H$23, MATCH(E535,'Calculation Chart - SCC'!$G$3:$G$23, 0)),"N/A based on utility billing method"),"N/A move-in date after 3/1/2024"))</f>
        <v/>
      </c>
      <c r="Q535" s="184" t="str">
        <f t="shared" si="18"/>
        <v/>
      </c>
      <c r="R535" s="97" t="str">
        <f t="shared" si="19"/>
        <v/>
      </c>
    </row>
    <row r="536" spans="1:18" ht="15.75" x14ac:dyDescent="0.25">
      <c r="A536" s="159" t="str">
        <f>IF('2 - Unit Info'!A536&lt;&gt;"",'2 - Unit Info'!A536,"")</f>
        <v/>
      </c>
      <c r="B536" s="160" t="str">
        <f>IF('2 - Unit Info'!E536&lt;&gt;"",'2 - Unit Info'!E536,"")</f>
        <v/>
      </c>
      <c r="C536" s="160" t="str">
        <f>IF('2 - Unit Info'!K536&lt;&gt;"",'2 - Unit Info'!K536,"")</f>
        <v/>
      </c>
      <c r="D536" s="160" t="str">
        <f>IF('2 - Unit Info'!H536&lt;&gt;"",'2 - Unit Info'!H536,"")</f>
        <v/>
      </c>
      <c r="E536" s="161" t="str">
        <f>IF('2 - Unit Info'!J536&lt;&gt;"",'2 - Unit Info'!J536,"")</f>
        <v/>
      </c>
      <c r="F536" s="162" t="str">
        <f>IF('2 - Unit Info'!L536 &lt;&gt;"", '2 - Unit Info'!L536, "")</f>
        <v/>
      </c>
      <c r="G536" s="163" t="str">
        <f>IF('2 - Unit Info'!S536 &lt;&gt;"", '2 - Unit Info'!S536, "")</f>
        <v/>
      </c>
      <c r="H536" s="164" t="str">
        <f>IF(LEN(F536)=0,"",IF(F536&lt;DATE(2024,3,1),IF(G536="Paid by tenant to landlord/third party (RUBS)", '5 - Utilities Total'!$D$20*'6 - Per Unit Calculation'!D536,"N/A based on utility billing method"),"N/A move-in date after 3/1/2024"))</f>
        <v/>
      </c>
      <c r="I536" s="164" t="str">
        <f>IF(LEN(F536)=0,"",IF(F536&lt;DATE(2024,3,1),IF(G536="Paid by tenant to landlord/third party (RUBS)", INDEX('Calculation Chart - SCC'!$B$3:$B$23, MATCH(E536,'Calculation Chart - SCC'!$A$3:$A$23, 0)),"N/A based on utility billing method"),"N/A move-in date after 3/1/2024"))</f>
        <v/>
      </c>
      <c r="J536" s="165" t="str">
        <f>IF('2 - Unit Info'!T536 &lt;&gt;"", '2 - Unit Info'!T536, "")</f>
        <v/>
      </c>
      <c r="K536" s="164" t="str">
        <f>IF(LEN(F536)=0,"",IF(F536&lt;DATE(2024,3,1),IF(J536="Paid by tenant to landlord/third party (RUBS)", '5 - Utilities Total'!$D$25*'6 - Per Unit Calculation'!D536,"N/A based on utility billing method"),"N/A move-in date after 3/1/2024"))</f>
        <v/>
      </c>
      <c r="L536" s="164" t="str">
        <f>IF(LEN(F536)=0,"",IF(F536&lt;DATE(2024,3,1),IF(J536="Paid by tenant to landlord/third party (RUBS)",INDEX('Calculation Chart - SCC'!$E$3:$E$23, MATCH(E536,'Calculation Chart - SCC'!$D$3:$D$23, 0)),"N/A based on utility billing method"),"N/A move-in date after 3/1/2024"))</f>
        <v/>
      </c>
      <c r="M536" s="165" t="str">
        <f>IF('2 - Unit Info'!U536 &lt;&gt;"", '2 - Unit Info'!U536, "")</f>
        <v/>
      </c>
      <c r="N536" s="164" t="str">
        <f>IF(LEN(F536)=0,"",IF(F536&lt;DATE(2024,3,1),IF(M536="Paid by tenant to landlord/third party (RUBS)", '5 - Utilities Total'!$D$30*'6 - Per Unit Calculation'!D536,"N/A based on utility billing method"),"N/A move-in date after 3/1/2024"))</f>
        <v/>
      </c>
      <c r="O536" s="182" t="str">
        <f>IF(LEN(F536)=0,"",IF(F536&lt;DATE(2024,3,1),IF(M536="Paid by tenant to landlord/third party (RUBS)",INDEX('Calculation Chart - SCC'!$H$3:$H$23, MATCH(E536,'Calculation Chart - SCC'!$G$3:$G$23, 0)),"N/A based on utility billing method"),"N/A move-in date after 3/1/2024"))</f>
        <v/>
      </c>
      <c r="Q536" s="184" t="str">
        <f t="shared" si="18"/>
        <v/>
      </c>
      <c r="R536" s="97" t="str">
        <f t="shared" si="19"/>
        <v/>
      </c>
    </row>
    <row r="537" spans="1:18" ht="15.75" x14ac:dyDescent="0.25">
      <c r="A537" s="159" t="str">
        <f>IF('2 - Unit Info'!A537&lt;&gt;"",'2 - Unit Info'!A537,"")</f>
        <v/>
      </c>
      <c r="B537" s="160" t="str">
        <f>IF('2 - Unit Info'!E537&lt;&gt;"",'2 - Unit Info'!E537,"")</f>
        <v/>
      </c>
      <c r="C537" s="160" t="str">
        <f>IF('2 - Unit Info'!K537&lt;&gt;"",'2 - Unit Info'!K537,"")</f>
        <v/>
      </c>
      <c r="D537" s="160" t="str">
        <f>IF('2 - Unit Info'!H537&lt;&gt;"",'2 - Unit Info'!H537,"")</f>
        <v/>
      </c>
      <c r="E537" s="161" t="str">
        <f>IF('2 - Unit Info'!J537&lt;&gt;"",'2 - Unit Info'!J537,"")</f>
        <v/>
      </c>
      <c r="F537" s="162" t="str">
        <f>IF('2 - Unit Info'!L537 &lt;&gt;"", '2 - Unit Info'!L537, "")</f>
        <v/>
      </c>
      <c r="G537" s="163" t="str">
        <f>IF('2 - Unit Info'!S537 &lt;&gt;"", '2 - Unit Info'!S537, "")</f>
        <v/>
      </c>
      <c r="H537" s="164" t="str">
        <f>IF(LEN(F537)=0,"",IF(F537&lt;DATE(2024,3,1),IF(G537="Paid by tenant to landlord/third party (RUBS)", '5 - Utilities Total'!$D$20*'6 - Per Unit Calculation'!D537,"N/A based on utility billing method"),"N/A move-in date after 3/1/2024"))</f>
        <v/>
      </c>
      <c r="I537" s="164" t="str">
        <f>IF(LEN(F537)=0,"",IF(F537&lt;DATE(2024,3,1),IF(G537="Paid by tenant to landlord/third party (RUBS)", INDEX('Calculation Chart - SCC'!$B$3:$B$23, MATCH(E537,'Calculation Chart - SCC'!$A$3:$A$23, 0)),"N/A based on utility billing method"),"N/A move-in date after 3/1/2024"))</f>
        <v/>
      </c>
      <c r="J537" s="165" t="str">
        <f>IF('2 - Unit Info'!T537 &lt;&gt;"", '2 - Unit Info'!T537, "")</f>
        <v/>
      </c>
      <c r="K537" s="164" t="str">
        <f>IF(LEN(F537)=0,"",IF(F537&lt;DATE(2024,3,1),IF(J537="Paid by tenant to landlord/third party (RUBS)", '5 - Utilities Total'!$D$25*'6 - Per Unit Calculation'!D537,"N/A based on utility billing method"),"N/A move-in date after 3/1/2024"))</f>
        <v/>
      </c>
      <c r="L537" s="164" t="str">
        <f>IF(LEN(F537)=0,"",IF(F537&lt;DATE(2024,3,1),IF(J537="Paid by tenant to landlord/third party (RUBS)",INDEX('Calculation Chart - SCC'!$E$3:$E$23, MATCH(E537,'Calculation Chart - SCC'!$D$3:$D$23, 0)),"N/A based on utility billing method"),"N/A move-in date after 3/1/2024"))</f>
        <v/>
      </c>
      <c r="M537" s="165" t="str">
        <f>IF('2 - Unit Info'!U537 &lt;&gt;"", '2 - Unit Info'!U537, "")</f>
        <v/>
      </c>
      <c r="N537" s="164" t="str">
        <f>IF(LEN(F537)=0,"",IF(F537&lt;DATE(2024,3,1),IF(M537="Paid by tenant to landlord/third party (RUBS)", '5 - Utilities Total'!$D$30*'6 - Per Unit Calculation'!D537,"N/A based on utility billing method"),"N/A move-in date after 3/1/2024"))</f>
        <v/>
      </c>
      <c r="O537" s="182" t="str">
        <f>IF(LEN(F537)=0,"",IF(F537&lt;DATE(2024,3,1),IF(M537="Paid by tenant to landlord/third party (RUBS)",INDEX('Calculation Chart - SCC'!$H$3:$H$23, MATCH(E537,'Calculation Chart - SCC'!$G$3:$G$23, 0)),"N/A based on utility billing method"),"N/A move-in date after 3/1/2024"))</f>
        <v/>
      </c>
      <c r="Q537" s="184" t="str">
        <f t="shared" si="18"/>
        <v/>
      </c>
      <c r="R537" s="97" t="str">
        <f t="shared" si="19"/>
        <v/>
      </c>
    </row>
    <row r="538" spans="1:18" ht="15.75" x14ac:dyDescent="0.25">
      <c r="A538" s="159" t="str">
        <f>IF('2 - Unit Info'!A538&lt;&gt;"",'2 - Unit Info'!A538,"")</f>
        <v/>
      </c>
      <c r="B538" s="160" t="str">
        <f>IF('2 - Unit Info'!E538&lt;&gt;"",'2 - Unit Info'!E538,"")</f>
        <v/>
      </c>
      <c r="C538" s="160" t="str">
        <f>IF('2 - Unit Info'!K538&lt;&gt;"",'2 - Unit Info'!K538,"")</f>
        <v/>
      </c>
      <c r="D538" s="160" t="str">
        <f>IF('2 - Unit Info'!H538&lt;&gt;"",'2 - Unit Info'!H538,"")</f>
        <v/>
      </c>
      <c r="E538" s="161" t="str">
        <f>IF('2 - Unit Info'!J538&lt;&gt;"",'2 - Unit Info'!J538,"")</f>
        <v/>
      </c>
      <c r="F538" s="162" t="str">
        <f>IF('2 - Unit Info'!L538 &lt;&gt;"", '2 - Unit Info'!L538, "")</f>
        <v/>
      </c>
      <c r="G538" s="163" t="str">
        <f>IF('2 - Unit Info'!S538 &lt;&gt;"", '2 - Unit Info'!S538, "")</f>
        <v/>
      </c>
      <c r="H538" s="164" t="str">
        <f>IF(LEN(F538)=0,"",IF(F538&lt;DATE(2024,3,1),IF(G538="Paid by tenant to landlord/third party (RUBS)", '5 - Utilities Total'!$D$20*'6 - Per Unit Calculation'!D538,"N/A based on utility billing method"),"N/A move-in date after 3/1/2024"))</f>
        <v/>
      </c>
      <c r="I538" s="164" t="str">
        <f>IF(LEN(F538)=0,"",IF(F538&lt;DATE(2024,3,1),IF(G538="Paid by tenant to landlord/third party (RUBS)", INDEX('Calculation Chart - SCC'!$B$3:$B$23, MATCH(E538,'Calculation Chart - SCC'!$A$3:$A$23, 0)),"N/A based on utility billing method"),"N/A move-in date after 3/1/2024"))</f>
        <v/>
      </c>
      <c r="J538" s="165" t="str">
        <f>IF('2 - Unit Info'!T538 &lt;&gt;"", '2 - Unit Info'!T538, "")</f>
        <v/>
      </c>
      <c r="K538" s="164" t="str">
        <f>IF(LEN(F538)=0,"",IF(F538&lt;DATE(2024,3,1),IF(J538="Paid by tenant to landlord/third party (RUBS)", '5 - Utilities Total'!$D$25*'6 - Per Unit Calculation'!D538,"N/A based on utility billing method"),"N/A move-in date after 3/1/2024"))</f>
        <v/>
      </c>
      <c r="L538" s="164" t="str">
        <f>IF(LEN(F538)=0,"",IF(F538&lt;DATE(2024,3,1),IF(J538="Paid by tenant to landlord/third party (RUBS)",INDEX('Calculation Chart - SCC'!$E$3:$E$23, MATCH(E538,'Calculation Chart - SCC'!$D$3:$D$23, 0)),"N/A based on utility billing method"),"N/A move-in date after 3/1/2024"))</f>
        <v/>
      </c>
      <c r="M538" s="165" t="str">
        <f>IF('2 - Unit Info'!U538 &lt;&gt;"", '2 - Unit Info'!U538, "")</f>
        <v/>
      </c>
      <c r="N538" s="164" t="str">
        <f>IF(LEN(F538)=0,"",IF(F538&lt;DATE(2024,3,1),IF(M538="Paid by tenant to landlord/third party (RUBS)", '5 - Utilities Total'!$D$30*'6 - Per Unit Calculation'!D538,"N/A based on utility billing method"),"N/A move-in date after 3/1/2024"))</f>
        <v/>
      </c>
      <c r="O538" s="182" t="str">
        <f>IF(LEN(F538)=0,"",IF(F538&lt;DATE(2024,3,1),IF(M538="Paid by tenant to landlord/third party (RUBS)",INDEX('Calculation Chart - SCC'!$H$3:$H$23, MATCH(E538,'Calculation Chart - SCC'!$G$3:$G$23, 0)),"N/A based on utility billing method"),"N/A move-in date after 3/1/2024"))</f>
        <v/>
      </c>
      <c r="Q538" s="184" t="str">
        <f t="shared" si="18"/>
        <v/>
      </c>
      <c r="R538" s="97" t="str">
        <f t="shared" si="19"/>
        <v/>
      </c>
    </row>
    <row r="539" spans="1:18" ht="15.75" x14ac:dyDescent="0.25">
      <c r="A539" s="159" t="str">
        <f>IF('2 - Unit Info'!A539&lt;&gt;"",'2 - Unit Info'!A539,"")</f>
        <v/>
      </c>
      <c r="B539" s="160" t="str">
        <f>IF('2 - Unit Info'!E539&lt;&gt;"",'2 - Unit Info'!E539,"")</f>
        <v/>
      </c>
      <c r="C539" s="160" t="str">
        <f>IF('2 - Unit Info'!K539&lt;&gt;"",'2 - Unit Info'!K539,"")</f>
        <v/>
      </c>
      <c r="D539" s="160" t="str">
        <f>IF('2 - Unit Info'!H539&lt;&gt;"",'2 - Unit Info'!H539,"")</f>
        <v/>
      </c>
      <c r="E539" s="161" t="str">
        <f>IF('2 - Unit Info'!J539&lt;&gt;"",'2 - Unit Info'!J539,"")</f>
        <v/>
      </c>
      <c r="F539" s="162" t="str">
        <f>IF('2 - Unit Info'!L539 &lt;&gt;"", '2 - Unit Info'!L539, "")</f>
        <v/>
      </c>
      <c r="G539" s="163" t="str">
        <f>IF('2 - Unit Info'!S539 &lt;&gt;"", '2 - Unit Info'!S539, "")</f>
        <v/>
      </c>
      <c r="H539" s="164" t="str">
        <f>IF(LEN(F539)=0,"",IF(F539&lt;DATE(2024,3,1),IF(G539="Paid by tenant to landlord/third party (RUBS)", '5 - Utilities Total'!$D$20*'6 - Per Unit Calculation'!D539,"N/A based on utility billing method"),"N/A move-in date after 3/1/2024"))</f>
        <v/>
      </c>
      <c r="I539" s="164" t="str">
        <f>IF(LEN(F539)=0,"",IF(F539&lt;DATE(2024,3,1),IF(G539="Paid by tenant to landlord/third party (RUBS)", INDEX('Calculation Chart - SCC'!$B$3:$B$23, MATCH(E539,'Calculation Chart - SCC'!$A$3:$A$23, 0)),"N/A based on utility billing method"),"N/A move-in date after 3/1/2024"))</f>
        <v/>
      </c>
      <c r="J539" s="165" t="str">
        <f>IF('2 - Unit Info'!T539 &lt;&gt;"", '2 - Unit Info'!T539, "")</f>
        <v/>
      </c>
      <c r="K539" s="164" t="str">
        <f>IF(LEN(F539)=0,"",IF(F539&lt;DATE(2024,3,1),IF(J539="Paid by tenant to landlord/third party (RUBS)", '5 - Utilities Total'!$D$25*'6 - Per Unit Calculation'!D539,"N/A based on utility billing method"),"N/A move-in date after 3/1/2024"))</f>
        <v/>
      </c>
      <c r="L539" s="164" t="str">
        <f>IF(LEN(F539)=0,"",IF(F539&lt;DATE(2024,3,1),IF(J539="Paid by tenant to landlord/third party (RUBS)",INDEX('Calculation Chart - SCC'!$E$3:$E$23, MATCH(E539,'Calculation Chart - SCC'!$D$3:$D$23, 0)),"N/A based on utility billing method"),"N/A move-in date after 3/1/2024"))</f>
        <v/>
      </c>
      <c r="M539" s="165" t="str">
        <f>IF('2 - Unit Info'!U539 &lt;&gt;"", '2 - Unit Info'!U539, "")</f>
        <v/>
      </c>
      <c r="N539" s="164" t="str">
        <f>IF(LEN(F539)=0,"",IF(F539&lt;DATE(2024,3,1),IF(M539="Paid by tenant to landlord/third party (RUBS)", '5 - Utilities Total'!$D$30*'6 - Per Unit Calculation'!D539,"N/A based on utility billing method"),"N/A move-in date after 3/1/2024"))</f>
        <v/>
      </c>
      <c r="O539" s="182" t="str">
        <f>IF(LEN(F539)=0,"",IF(F539&lt;DATE(2024,3,1),IF(M539="Paid by tenant to landlord/third party (RUBS)",INDEX('Calculation Chart - SCC'!$H$3:$H$23, MATCH(E539,'Calculation Chart - SCC'!$G$3:$G$23, 0)),"N/A based on utility billing method"),"N/A move-in date after 3/1/2024"))</f>
        <v/>
      </c>
      <c r="Q539" s="184" t="str">
        <f t="shared" si="18"/>
        <v/>
      </c>
      <c r="R539" s="97" t="str">
        <f t="shared" si="19"/>
        <v/>
      </c>
    </row>
    <row r="540" spans="1:18" ht="15.75" x14ac:dyDescent="0.25">
      <c r="A540" s="159" t="str">
        <f>IF('2 - Unit Info'!A540&lt;&gt;"",'2 - Unit Info'!A540,"")</f>
        <v/>
      </c>
      <c r="B540" s="160" t="str">
        <f>IF('2 - Unit Info'!E540&lt;&gt;"",'2 - Unit Info'!E540,"")</f>
        <v/>
      </c>
      <c r="C540" s="160" t="str">
        <f>IF('2 - Unit Info'!K540&lt;&gt;"",'2 - Unit Info'!K540,"")</f>
        <v/>
      </c>
      <c r="D540" s="160" t="str">
        <f>IF('2 - Unit Info'!H540&lt;&gt;"",'2 - Unit Info'!H540,"")</f>
        <v/>
      </c>
      <c r="E540" s="161" t="str">
        <f>IF('2 - Unit Info'!J540&lt;&gt;"",'2 - Unit Info'!J540,"")</f>
        <v/>
      </c>
      <c r="F540" s="162" t="str">
        <f>IF('2 - Unit Info'!L540 &lt;&gt;"", '2 - Unit Info'!L540, "")</f>
        <v/>
      </c>
      <c r="G540" s="163" t="str">
        <f>IF('2 - Unit Info'!S540 &lt;&gt;"", '2 - Unit Info'!S540, "")</f>
        <v/>
      </c>
      <c r="H540" s="164" t="str">
        <f>IF(LEN(F540)=0,"",IF(F540&lt;DATE(2024,3,1),IF(G540="Paid by tenant to landlord/third party (RUBS)", '5 - Utilities Total'!$D$20*'6 - Per Unit Calculation'!D540,"N/A based on utility billing method"),"N/A move-in date after 3/1/2024"))</f>
        <v/>
      </c>
      <c r="I540" s="164" t="str">
        <f>IF(LEN(F540)=0,"",IF(F540&lt;DATE(2024,3,1),IF(G540="Paid by tenant to landlord/third party (RUBS)", INDEX('Calculation Chart - SCC'!$B$3:$B$23, MATCH(E540,'Calculation Chart - SCC'!$A$3:$A$23, 0)),"N/A based on utility billing method"),"N/A move-in date after 3/1/2024"))</f>
        <v/>
      </c>
      <c r="J540" s="165" t="str">
        <f>IF('2 - Unit Info'!T540 &lt;&gt;"", '2 - Unit Info'!T540, "")</f>
        <v/>
      </c>
      <c r="K540" s="164" t="str">
        <f>IF(LEN(F540)=0,"",IF(F540&lt;DATE(2024,3,1),IF(J540="Paid by tenant to landlord/third party (RUBS)", '5 - Utilities Total'!$D$25*'6 - Per Unit Calculation'!D540,"N/A based on utility billing method"),"N/A move-in date after 3/1/2024"))</f>
        <v/>
      </c>
      <c r="L540" s="164" t="str">
        <f>IF(LEN(F540)=0,"",IF(F540&lt;DATE(2024,3,1),IF(J540="Paid by tenant to landlord/third party (RUBS)",INDEX('Calculation Chart - SCC'!$E$3:$E$23, MATCH(E540,'Calculation Chart - SCC'!$D$3:$D$23, 0)),"N/A based on utility billing method"),"N/A move-in date after 3/1/2024"))</f>
        <v/>
      </c>
      <c r="M540" s="165" t="str">
        <f>IF('2 - Unit Info'!U540 &lt;&gt;"", '2 - Unit Info'!U540, "")</f>
        <v/>
      </c>
      <c r="N540" s="164" t="str">
        <f>IF(LEN(F540)=0,"",IF(F540&lt;DATE(2024,3,1),IF(M540="Paid by tenant to landlord/third party (RUBS)", '5 - Utilities Total'!$D$30*'6 - Per Unit Calculation'!D540,"N/A based on utility billing method"),"N/A move-in date after 3/1/2024"))</f>
        <v/>
      </c>
      <c r="O540" s="182" t="str">
        <f>IF(LEN(F540)=0,"",IF(F540&lt;DATE(2024,3,1),IF(M540="Paid by tenant to landlord/third party (RUBS)",INDEX('Calculation Chart - SCC'!$H$3:$H$23, MATCH(E540,'Calculation Chart - SCC'!$G$3:$G$23, 0)),"N/A based on utility billing method"),"N/A move-in date after 3/1/2024"))</f>
        <v/>
      </c>
      <c r="Q540" s="184" t="str">
        <f t="shared" si="18"/>
        <v/>
      </c>
      <c r="R540" s="97" t="str">
        <f t="shared" si="19"/>
        <v/>
      </c>
    </row>
    <row r="541" spans="1:18" ht="15.75" x14ac:dyDescent="0.25">
      <c r="A541" s="159" t="str">
        <f>IF('2 - Unit Info'!A541&lt;&gt;"",'2 - Unit Info'!A541,"")</f>
        <v/>
      </c>
      <c r="B541" s="160" t="str">
        <f>IF('2 - Unit Info'!E541&lt;&gt;"",'2 - Unit Info'!E541,"")</f>
        <v/>
      </c>
      <c r="C541" s="160" t="str">
        <f>IF('2 - Unit Info'!K541&lt;&gt;"",'2 - Unit Info'!K541,"")</f>
        <v/>
      </c>
      <c r="D541" s="160" t="str">
        <f>IF('2 - Unit Info'!H541&lt;&gt;"",'2 - Unit Info'!H541,"")</f>
        <v/>
      </c>
      <c r="E541" s="161" t="str">
        <f>IF('2 - Unit Info'!J541&lt;&gt;"",'2 - Unit Info'!J541,"")</f>
        <v/>
      </c>
      <c r="F541" s="162" t="str">
        <f>IF('2 - Unit Info'!L541 &lt;&gt;"", '2 - Unit Info'!L541, "")</f>
        <v/>
      </c>
      <c r="G541" s="163" t="str">
        <f>IF('2 - Unit Info'!S541 &lt;&gt;"", '2 - Unit Info'!S541, "")</f>
        <v/>
      </c>
      <c r="H541" s="164" t="str">
        <f>IF(LEN(F541)=0,"",IF(F541&lt;DATE(2024,3,1),IF(G541="Paid by tenant to landlord/third party (RUBS)", '5 - Utilities Total'!$D$20*'6 - Per Unit Calculation'!D541,"N/A based on utility billing method"),"N/A move-in date after 3/1/2024"))</f>
        <v/>
      </c>
      <c r="I541" s="164" t="str">
        <f>IF(LEN(F541)=0,"",IF(F541&lt;DATE(2024,3,1),IF(G541="Paid by tenant to landlord/third party (RUBS)", INDEX('Calculation Chart - SCC'!$B$3:$B$23, MATCH(E541,'Calculation Chart - SCC'!$A$3:$A$23, 0)),"N/A based on utility billing method"),"N/A move-in date after 3/1/2024"))</f>
        <v/>
      </c>
      <c r="J541" s="165" t="str">
        <f>IF('2 - Unit Info'!T541 &lt;&gt;"", '2 - Unit Info'!T541, "")</f>
        <v/>
      </c>
      <c r="K541" s="164" t="str">
        <f>IF(LEN(F541)=0,"",IF(F541&lt;DATE(2024,3,1),IF(J541="Paid by tenant to landlord/third party (RUBS)", '5 - Utilities Total'!$D$25*'6 - Per Unit Calculation'!D541,"N/A based on utility billing method"),"N/A move-in date after 3/1/2024"))</f>
        <v/>
      </c>
      <c r="L541" s="164" t="str">
        <f>IF(LEN(F541)=0,"",IF(F541&lt;DATE(2024,3,1),IF(J541="Paid by tenant to landlord/third party (RUBS)",INDEX('Calculation Chart - SCC'!$E$3:$E$23, MATCH(E541,'Calculation Chart - SCC'!$D$3:$D$23, 0)),"N/A based on utility billing method"),"N/A move-in date after 3/1/2024"))</f>
        <v/>
      </c>
      <c r="M541" s="165" t="str">
        <f>IF('2 - Unit Info'!U541 &lt;&gt;"", '2 - Unit Info'!U541, "")</f>
        <v/>
      </c>
      <c r="N541" s="164" t="str">
        <f>IF(LEN(F541)=0,"",IF(F541&lt;DATE(2024,3,1),IF(M541="Paid by tenant to landlord/third party (RUBS)", '5 - Utilities Total'!$D$30*'6 - Per Unit Calculation'!D541,"N/A based on utility billing method"),"N/A move-in date after 3/1/2024"))</f>
        <v/>
      </c>
      <c r="O541" s="182" t="str">
        <f>IF(LEN(F541)=0,"",IF(F541&lt;DATE(2024,3,1),IF(M541="Paid by tenant to landlord/third party (RUBS)",INDEX('Calculation Chart - SCC'!$H$3:$H$23, MATCH(E541,'Calculation Chart - SCC'!$G$3:$G$23, 0)),"N/A based on utility billing method"),"N/A move-in date after 3/1/2024"))</f>
        <v/>
      </c>
      <c r="Q541" s="184" t="str">
        <f t="shared" si="18"/>
        <v/>
      </c>
      <c r="R541" s="97" t="str">
        <f t="shared" si="19"/>
        <v/>
      </c>
    </row>
    <row r="542" spans="1:18" ht="15.75" x14ac:dyDescent="0.25">
      <c r="A542" s="159" t="str">
        <f>IF('2 - Unit Info'!A542&lt;&gt;"",'2 - Unit Info'!A542,"")</f>
        <v/>
      </c>
      <c r="B542" s="160" t="str">
        <f>IF('2 - Unit Info'!E542&lt;&gt;"",'2 - Unit Info'!E542,"")</f>
        <v/>
      </c>
      <c r="C542" s="160" t="str">
        <f>IF('2 - Unit Info'!K542&lt;&gt;"",'2 - Unit Info'!K542,"")</f>
        <v/>
      </c>
      <c r="D542" s="160" t="str">
        <f>IF('2 - Unit Info'!H542&lt;&gt;"",'2 - Unit Info'!H542,"")</f>
        <v/>
      </c>
      <c r="E542" s="161" t="str">
        <f>IF('2 - Unit Info'!J542&lt;&gt;"",'2 - Unit Info'!J542,"")</f>
        <v/>
      </c>
      <c r="F542" s="162" t="str">
        <f>IF('2 - Unit Info'!L542 &lt;&gt;"", '2 - Unit Info'!L542, "")</f>
        <v/>
      </c>
      <c r="G542" s="163" t="str">
        <f>IF('2 - Unit Info'!S542 &lt;&gt;"", '2 - Unit Info'!S542, "")</f>
        <v/>
      </c>
      <c r="H542" s="164" t="str">
        <f>IF(LEN(F542)=0,"",IF(F542&lt;DATE(2024,3,1),IF(G542="Paid by tenant to landlord/third party (RUBS)", '5 - Utilities Total'!$D$20*'6 - Per Unit Calculation'!D542,"N/A based on utility billing method"),"N/A move-in date after 3/1/2024"))</f>
        <v/>
      </c>
      <c r="I542" s="164" t="str">
        <f>IF(LEN(F542)=0,"",IF(F542&lt;DATE(2024,3,1),IF(G542="Paid by tenant to landlord/third party (RUBS)", INDEX('Calculation Chart - SCC'!$B$3:$B$23, MATCH(E542,'Calculation Chart - SCC'!$A$3:$A$23, 0)),"N/A based on utility billing method"),"N/A move-in date after 3/1/2024"))</f>
        <v/>
      </c>
      <c r="J542" s="165" t="str">
        <f>IF('2 - Unit Info'!T542 &lt;&gt;"", '2 - Unit Info'!T542, "")</f>
        <v/>
      </c>
      <c r="K542" s="164" t="str">
        <f>IF(LEN(F542)=0,"",IF(F542&lt;DATE(2024,3,1),IF(J542="Paid by tenant to landlord/third party (RUBS)", '5 - Utilities Total'!$D$25*'6 - Per Unit Calculation'!D542,"N/A based on utility billing method"),"N/A move-in date after 3/1/2024"))</f>
        <v/>
      </c>
      <c r="L542" s="164" t="str">
        <f>IF(LEN(F542)=0,"",IF(F542&lt;DATE(2024,3,1),IF(J542="Paid by tenant to landlord/third party (RUBS)",INDEX('Calculation Chart - SCC'!$E$3:$E$23, MATCH(E542,'Calculation Chart - SCC'!$D$3:$D$23, 0)),"N/A based on utility billing method"),"N/A move-in date after 3/1/2024"))</f>
        <v/>
      </c>
      <c r="M542" s="165" t="str">
        <f>IF('2 - Unit Info'!U542 &lt;&gt;"", '2 - Unit Info'!U542, "")</f>
        <v/>
      </c>
      <c r="N542" s="164" t="str">
        <f>IF(LEN(F542)=0,"",IF(F542&lt;DATE(2024,3,1),IF(M542="Paid by tenant to landlord/third party (RUBS)", '5 - Utilities Total'!$D$30*'6 - Per Unit Calculation'!D542,"N/A based on utility billing method"),"N/A move-in date after 3/1/2024"))</f>
        <v/>
      </c>
      <c r="O542" s="182" t="str">
        <f>IF(LEN(F542)=0,"",IF(F542&lt;DATE(2024,3,1),IF(M542="Paid by tenant to landlord/third party (RUBS)",INDEX('Calculation Chart - SCC'!$H$3:$H$23, MATCH(E542,'Calculation Chart - SCC'!$G$3:$G$23, 0)),"N/A based on utility billing method"),"N/A move-in date after 3/1/2024"))</f>
        <v/>
      </c>
      <c r="Q542" s="184" t="str">
        <f t="shared" si="18"/>
        <v/>
      </c>
      <c r="R542" s="97" t="str">
        <f t="shared" si="19"/>
        <v/>
      </c>
    </row>
    <row r="543" spans="1:18" ht="15.75" x14ac:dyDescent="0.25">
      <c r="A543" s="159" t="str">
        <f>IF('2 - Unit Info'!A543&lt;&gt;"",'2 - Unit Info'!A543,"")</f>
        <v/>
      </c>
      <c r="B543" s="160" t="str">
        <f>IF('2 - Unit Info'!E543&lt;&gt;"",'2 - Unit Info'!E543,"")</f>
        <v/>
      </c>
      <c r="C543" s="160" t="str">
        <f>IF('2 - Unit Info'!K543&lt;&gt;"",'2 - Unit Info'!K543,"")</f>
        <v/>
      </c>
      <c r="D543" s="160" t="str">
        <f>IF('2 - Unit Info'!H543&lt;&gt;"",'2 - Unit Info'!H543,"")</f>
        <v/>
      </c>
      <c r="E543" s="161" t="str">
        <f>IF('2 - Unit Info'!J543&lt;&gt;"",'2 - Unit Info'!J543,"")</f>
        <v/>
      </c>
      <c r="F543" s="162" t="str">
        <f>IF('2 - Unit Info'!L543 &lt;&gt;"", '2 - Unit Info'!L543, "")</f>
        <v/>
      </c>
      <c r="G543" s="163" t="str">
        <f>IF('2 - Unit Info'!S543 &lt;&gt;"", '2 - Unit Info'!S543, "")</f>
        <v/>
      </c>
      <c r="H543" s="164" t="str">
        <f>IF(LEN(F543)=0,"",IF(F543&lt;DATE(2024,3,1),IF(G543="Paid by tenant to landlord/third party (RUBS)", '5 - Utilities Total'!$D$20*'6 - Per Unit Calculation'!D543,"N/A based on utility billing method"),"N/A move-in date after 3/1/2024"))</f>
        <v/>
      </c>
      <c r="I543" s="164" t="str">
        <f>IF(LEN(F543)=0,"",IF(F543&lt;DATE(2024,3,1),IF(G543="Paid by tenant to landlord/third party (RUBS)", INDEX('Calculation Chart - SCC'!$B$3:$B$23, MATCH(E543,'Calculation Chart - SCC'!$A$3:$A$23, 0)),"N/A based on utility billing method"),"N/A move-in date after 3/1/2024"))</f>
        <v/>
      </c>
      <c r="J543" s="165" t="str">
        <f>IF('2 - Unit Info'!T543 &lt;&gt;"", '2 - Unit Info'!T543, "")</f>
        <v/>
      </c>
      <c r="K543" s="164" t="str">
        <f>IF(LEN(F543)=0,"",IF(F543&lt;DATE(2024,3,1),IF(J543="Paid by tenant to landlord/third party (RUBS)", '5 - Utilities Total'!$D$25*'6 - Per Unit Calculation'!D543,"N/A based on utility billing method"),"N/A move-in date after 3/1/2024"))</f>
        <v/>
      </c>
      <c r="L543" s="164" t="str">
        <f>IF(LEN(F543)=0,"",IF(F543&lt;DATE(2024,3,1),IF(J543="Paid by tenant to landlord/third party (RUBS)",INDEX('Calculation Chart - SCC'!$E$3:$E$23, MATCH(E543,'Calculation Chart - SCC'!$D$3:$D$23, 0)),"N/A based on utility billing method"),"N/A move-in date after 3/1/2024"))</f>
        <v/>
      </c>
      <c r="M543" s="165" t="str">
        <f>IF('2 - Unit Info'!U543 &lt;&gt;"", '2 - Unit Info'!U543, "")</f>
        <v/>
      </c>
      <c r="N543" s="164" t="str">
        <f>IF(LEN(F543)=0,"",IF(F543&lt;DATE(2024,3,1),IF(M543="Paid by tenant to landlord/third party (RUBS)", '5 - Utilities Total'!$D$30*'6 - Per Unit Calculation'!D543,"N/A based on utility billing method"),"N/A move-in date after 3/1/2024"))</f>
        <v/>
      </c>
      <c r="O543" s="182" t="str">
        <f>IF(LEN(F543)=0,"",IF(F543&lt;DATE(2024,3,1),IF(M543="Paid by tenant to landlord/third party (RUBS)",INDEX('Calculation Chart - SCC'!$H$3:$H$23, MATCH(E543,'Calculation Chart - SCC'!$G$3:$G$23, 0)),"N/A based on utility billing method"),"N/A move-in date after 3/1/2024"))</f>
        <v/>
      </c>
      <c r="Q543" s="184" t="str">
        <f t="shared" si="18"/>
        <v/>
      </c>
      <c r="R543" s="97" t="str">
        <f t="shared" si="19"/>
        <v/>
      </c>
    </row>
    <row r="544" spans="1:18" ht="15.75" x14ac:dyDescent="0.25">
      <c r="A544" s="159" t="str">
        <f>IF('2 - Unit Info'!A544&lt;&gt;"",'2 - Unit Info'!A544,"")</f>
        <v/>
      </c>
      <c r="B544" s="160" t="str">
        <f>IF('2 - Unit Info'!E544&lt;&gt;"",'2 - Unit Info'!E544,"")</f>
        <v/>
      </c>
      <c r="C544" s="160" t="str">
        <f>IF('2 - Unit Info'!K544&lt;&gt;"",'2 - Unit Info'!K544,"")</f>
        <v/>
      </c>
      <c r="D544" s="160" t="str">
        <f>IF('2 - Unit Info'!H544&lt;&gt;"",'2 - Unit Info'!H544,"")</f>
        <v/>
      </c>
      <c r="E544" s="161" t="str">
        <f>IF('2 - Unit Info'!J544&lt;&gt;"",'2 - Unit Info'!J544,"")</f>
        <v/>
      </c>
      <c r="F544" s="162" t="str">
        <f>IF('2 - Unit Info'!L544 &lt;&gt;"", '2 - Unit Info'!L544, "")</f>
        <v/>
      </c>
      <c r="G544" s="163" t="str">
        <f>IF('2 - Unit Info'!S544 &lt;&gt;"", '2 - Unit Info'!S544, "")</f>
        <v/>
      </c>
      <c r="H544" s="164" t="str">
        <f>IF(LEN(F544)=0,"",IF(F544&lt;DATE(2024,3,1),IF(G544="Paid by tenant to landlord/third party (RUBS)", '5 - Utilities Total'!$D$20*'6 - Per Unit Calculation'!D544,"N/A based on utility billing method"),"N/A move-in date after 3/1/2024"))</f>
        <v/>
      </c>
      <c r="I544" s="164" t="str">
        <f>IF(LEN(F544)=0,"",IF(F544&lt;DATE(2024,3,1),IF(G544="Paid by tenant to landlord/third party (RUBS)", INDEX('Calculation Chart - SCC'!$B$3:$B$23, MATCH(E544,'Calculation Chart - SCC'!$A$3:$A$23, 0)),"N/A based on utility billing method"),"N/A move-in date after 3/1/2024"))</f>
        <v/>
      </c>
      <c r="J544" s="165" t="str">
        <f>IF('2 - Unit Info'!T544 &lt;&gt;"", '2 - Unit Info'!T544, "")</f>
        <v/>
      </c>
      <c r="K544" s="164" t="str">
        <f>IF(LEN(F544)=0,"",IF(F544&lt;DATE(2024,3,1),IF(J544="Paid by tenant to landlord/third party (RUBS)", '5 - Utilities Total'!$D$25*'6 - Per Unit Calculation'!D544,"N/A based on utility billing method"),"N/A move-in date after 3/1/2024"))</f>
        <v/>
      </c>
      <c r="L544" s="164" t="str">
        <f>IF(LEN(F544)=0,"",IF(F544&lt;DATE(2024,3,1),IF(J544="Paid by tenant to landlord/third party (RUBS)",INDEX('Calculation Chart - SCC'!$E$3:$E$23, MATCH(E544,'Calculation Chart - SCC'!$D$3:$D$23, 0)),"N/A based on utility billing method"),"N/A move-in date after 3/1/2024"))</f>
        <v/>
      </c>
      <c r="M544" s="165" t="str">
        <f>IF('2 - Unit Info'!U544 &lt;&gt;"", '2 - Unit Info'!U544, "")</f>
        <v/>
      </c>
      <c r="N544" s="164" t="str">
        <f>IF(LEN(F544)=0,"",IF(F544&lt;DATE(2024,3,1),IF(M544="Paid by tenant to landlord/third party (RUBS)", '5 - Utilities Total'!$D$30*'6 - Per Unit Calculation'!D544,"N/A based on utility billing method"),"N/A move-in date after 3/1/2024"))</f>
        <v/>
      </c>
      <c r="O544" s="182" t="str">
        <f>IF(LEN(F544)=0,"",IF(F544&lt;DATE(2024,3,1),IF(M544="Paid by tenant to landlord/third party (RUBS)",INDEX('Calculation Chart - SCC'!$H$3:$H$23, MATCH(E544,'Calculation Chart - SCC'!$G$3:$G$23, 0)),"N/A based on utility billing method"),"N/A move-in date after 3/1/2024"))</f>
        <v/>
      </c>
      <c r="Q544" s="184" t="str">
        <f t="shared" si="18"/>
        <v/>
      </c>
      <c r="R544" s="97" t="str">
        <f t="shared" si="19"/>
        <v/>
      </c>
    </row>
    <row r="545" spans="1:18" ht="15.75" x14ac:dyDescent="0.25">
      <c r="A545" s="159" t="str">
        <f>IF('2 - Unit Info'!A545&lt;&gt;"",'2 - Unit Info'!A545,"")</f>
        <v/>
      </c>
      <c r="B545" s="160" t="str">
        <f>IF('2 - Unit Info'!E545&lt;&gt;"",'2 - Unit Info'!E545,"")</f>
        <v/>
      </c>
      <c r="C545" s="160" t="str">
        <f>IF('2 - Unit Info'!K545&lt;&gt;"",'2 - Unit Info'!K545,"")</f>
        <v/>
      </c>
      <c r="D545" s="160" t="str">
        <f>IF('2 - Unit Info'!H545&lt;&gt;"",'2 - Unit Info'!H545,"")</f>
        <v/>
      </c>
      <c r="E545" s="161" t="str">
        <f>IF('2 - Unit Info'!J545&lt;&gt;"",'2 - Unit Info'!J545,"")</f>
        <v/>
      </c>
      <c r="F545" s="162" t="str">
        <f>IF('2 - Unit Info'!L545 &lt;&gt;"", '2 - Unit Info'!L545, "")</f>
        <v/>
      </c>
      <c r="G545" s="163" t="str">
        <f>IF('2 - Unit Info'!S545 &lt;&gt;"", '2 - Unit Info'!S545, "")</f>
        <v/>
      </c>
      <c r="H545" s="164" t="str">
        <f>IF(LEN(F545)=0,"",IF(F545&lt;DATE(2024,3,1),IF(G545="Paid by tenant to landlord/third party (RUBS)", '5 - Utilities Total'!$D$20*'6 - Per Unit Calculation'!D545,"N/A based on utility billing method"),"N/A move-in date after 3/1/2024"))</f>
        <v/>
      </c>
      <c r="I545" s="164" t="str">
        <f>IF(LEN(F545)=0,"",IF(F545&lt;DATE(2024,3,1),IF(G545="Paid by tenant to landlord/third party (RUBS)", INDEX('Calculation Chart - SCC'!$B$3:$B$23, MATCH(E545,'Calculation Chart - SCC'!$A$3:$A$23, 0)),"N/A based on utility billing method"),"N/A move-in date after 3/1/2024"))</f>
        <v/>
      </c>
      <c r="J545" s="165" t="str">
        <f>IF('2 - Unit Info'!T545 &lt;&gt;"", '2 - Unit Info'!T545, "")</f>
        <v/>
      </c>
      <c r="K545" s="164" t="str">
        <f>IF(LEN(F545)=0,"",IF(F545&lt;DATE(2024,3,1),IF(J545="Paid by tenant to landlord/third party (RUBS)", '5 - Utilities Total'!$D$25*'6 - Per Unit Calculation'!D545,"N/A based on utility billing method"),"N/A move-in date after 3/1/2024"))</f>
        <v/>
      </c>
      <c r="L545" s="164" t="str">
        <f>IF(LEN(F545)=0,"",IF(F545&lt;DATE(2024,3,1),IF(J545="Paid by tenant to landlord/third party (RUBS)",INDEX('Calculation Chart - SCC'!$E$3:$E$23, MATCH(E545,'Calculation Chart - SCC'!$D$3:$D$23, 0)),"N/A based on utility billing method"),"N/A move-in date after 3/1/2024"))</f>
        <v/>
      </c>
      <c r="M545" s="165" t="str">
        <f>IF('2 - Unit Info'!U545 &lt;&gt;"", '2 - Unit Info'!U545, "")</f>
        <v/>
      </c>
      <c r="N545" s="164" t="str">
        <f>IF(LEN(F545)=0,"",IF(F545&lt;DATE(2024,3,1),IF(M545="Paid by tenant to landlord/third party (RUBS)", '5 - Utilities Total'!$D$30*'6 - Per Unit Calculation'!D545,"N/A based on utility billing method"),"N/A move-in date after 3/1/2024"))</f>
        <v/>
      </c>
      <c r="O545" s="182" t="str">
        <f>IF(LEN(F545)=0,"",IF(F545&lt;DATE(2024,3,1),IF(M545="Paid by tenant to landlord/third party (RUBS)",INDEX('Calculation Chart - SCC'!$H$3:$H$23, MATCH(E545,'Calculation Chart - SCC'!$G$3:$G$23, 0)),"N/A based on utility billing method"),"N/A move-in date after 3/1/2024"))</f>
        <v/>
      </c>
      <c r="Q545" s="184" t="str">
        <f t="shared" si="18"/>
        <v/>
      </c>
      <c r="R545" s="97" t="str">
        <f t="shared" si="19"/>
        <v/>
      </c>
    </row>
    <row r="546" spans="1:18" ht="15.75" x14ac:dyDescent="0.25">
      <c r="A546" s="159" t="str">
        <f>IF('2 - Unit Info'!A546&lt;&gt;"",'2 - Unit Info'!A546,"")</f>
        <v/>
      </c>
      <c r="B546" s="160" t="str">
        <f>IF('2 - Unit Info'!E546&lt;&gt;"",'2 - Unit Info'!E546,"")</f>
        <v/>
      </c>
      <c r="C546" s="160" t="str">
        <f>IF('2 - Unit Info'!K546&lt;&gt;"",'2 - Unit Info'!K546,"")</f>
        <v/>
      </c>
      <c r="D546" s="160" t="str">
        <f>IF('2 - Unit Info'!H546&lt;&gt;"",'2 - Unit Info'!H546,"")</f>
        <v/>
      </c>
      <c r="E546" s="161" t="str">
        <f>IF('2 - Unit Info'!J546&lt;&gt;"",'2 - Unit Info'!J546,"")</f>
        <v/>
      </c>
      <c r="F546" s="162" t="str">
        <f>IF('2 - Unit Info'!L546 &lt;&gt;"", '2 - Unit Info'!L546, "")</f>
        <v/>
      </c>
      <c r="G546" s="163" t="str">
        <f>IF('2 - Unit Info'!S546 &lt;&gt;"", '2 - Unit Info'!S546, "")</f>
        <v/>
      </c>
      <c r="H546" s="164" t="str">
        <f>IF(LEN(F546)=0,"",IF(F546&lt;DATE(2024,3,1),IF(G546="Paid by tenant to landlord/third party (RUBS)", '5 - Utilities Total'!$D$20*'6 - Per Unit Calculation'!D546,"N/A based on utility billing method"),"N/A move-in date after 3/1/2024"))</f>
        <v/>
      </c>
      <c r="I546" s="164" t="str">
        <f>IF(LEN(F546)=0,"",IF(F546&lt;DATE(2024,3,1),IF(G546="Paid by tenant to landlord/third party (RUBS)", INDEX('Calculation Chart - SCC'!$B$3:$B$23, MATCH(E546,'Calculation Chart - SCC'!$A$3:$A$23, 0)),"N/A based on utility billing method"),"N/A move-in date after 3/1/2024"))</f>
        <v/>
      </c>
      <c r="J546" s="165" t="str">
        <f>IF('2 - Unit Info'!T546 &lt;&gt;"", '2 - Unit Info'!T546, "")</f>
        <v/>
      </c>
      <c r="K546" s="164" t="str">
        <f>IF(LEN(F546)=0,"",IF(F546&lt;DATE(2024,3,1),IF(J546="Paid by tenant to landlord/third party (RUBS)", '5 - Utilities Total'!$D$25*'6 - Per Unit Calculation'!D546,"N/A based on utility billing method"),"N/A move-in date after 3/1/2024"))</f>
        <v/>
      </c>
      <c r="L546" s="164" t="str">
        <f>IF(LEN(F546)=0,"",IF(F546&lt;DATE(2024,3,1),IF(J546="Paid by tenant to landlord/third party (RUBS)",INDEX('Calculation Chart - SCC'!$E$3:$E$23, MATCH(E546,'Calculation Chart - SCC'!$D$3:$D$23, 0)),"N/A based on utility billing method"),"N/A move-in date after 3/1/2024"))</f>
        <v/>
      </c>
      <c r="M546" s="165" t="str">
        <f>IF('2 - Unit Info'!U546 &lt;&gt;"", '2 - Unit Info'!U546, "")</f>
        <v/>
      </c>
      <c r="N546" s="164" t="str">
        <f>IF(LEN(F546)=0,"",IF(F546&lt;DATE(2024,3,1),IF(M546="Paid by tenant to landlord/third party (RUBS)", '5 - Utilities Total'!$D$30*'6 - Per Unit Calculation'!D546,"N/A based on utility billing method"),"N/A move-in date after 3/1/2024"))</f>
        <v/>
      </c>
      <c r="O546" s="182" t="str">
        <f>IF(LEN(F546)=0,"",IF(F546&lt;DATE(2024,3,1),IF(M546="Paid by tenant to landlord/third party (RUBS)",INDEX('Calculation Chart - SCC'!$H$3:$H$23, MATCH(E546,'Calculation Chart - SCC'!$G$3:$G$23, 0)),"N/A based on utility billing method"),"N/A move-in date after 3/1/2024"))</f>
        <v/>
      </c>
      <c r="Q546" s="184" t="str">
        <f t="shared" si="18"/>
        <v/>
      </c>
      <c r="R546" s="97" t="str">
        <f t="shared" si="19"/>
        <v/>
      </c>
    </row>
    <row r="547" spans="1:18" ht="15.75" x14ac:dyDescent="0.25">
      <c r="A547" s="159" t="str">
        <f>IF('2 - Unit Info'!A547&lt;&gt;"",'2 - Unit Info'!A547,"")</f>
        <v/>
      </c>
      <c r="B547" s="160" t="str">
        <f>IF('2 - Unit Info'!E547&lt;&gt;"",'2 - Unit Info'!E547,"")</f>
        <v/>
      </c>
      <c r="C547" s="160" t="str">
        <f>IF('2 - Unit Info'!K547&lt;&gt;"",'2 - Unit Info'!K547,"")</f>
        <v/>
      </c>
      <c r="D547" s="160" t="str">
        <f>IF('2 - Unit Info'!H547&lt;&gt;"",'2 - Unit Info'!H547,"")</f>
        <v/>
      </c>
      <c r="E547" s="161" t="str">
        <f>IF('2 - Unit Info'!J547&lt;&gt;"",'2 - Unit Info'!J547,"")</f>
        <v/>
      </c>
      <c r="F547" s="162" t="str">
        <f>IF('2 - Unit Info'!L547 &lt;&gt;"", '2 - Unit Info'!L547, "")</f>
        <v/>
      </c>
      <c r="G547" s="163" t="str">
        <f>IF('2 - Unit Info'!S547 &lt;&gt;"", '2 - Unit Info'!S547, "")</f>
        <v/>
      </c>
      <c r="H547" s="164" t="str">
        <f>IF(LEN(F547)=0,"",IF(F547&lt;DATE(2024,3,1),IF(G547="Paid by tenant to landlord/third party (RUBS)", '5 - Utilities Total'!$D$20*'6 - Per Unit Calculation'!D547,"N/A based on utility billing method"),"N/A move-in date after 3/1/2024"))</f>
        <v/>
      </c>
      <c r="I547" s="164" t="str">
        <f>IF(LEN(F547)=0,"",IF(F547&lt;DATE(2024,3,1),IF(G547="Paid by tenant to landlord/third party (RUBS)", INDEX('Calculation Chart - SCC'!$B$3:$B$23, MATCH(E547,'Calculation Chart - SCC'!$A$3:$A$23, 0)),"N/A based on utility billing method"),"N/A move-in date after 3/1/2024"))</f>
        <v/>
      </c>
      <c r="J547" s="165" t="str">
        <f>IF('2 - Unit Info'!T547 &lt;&gt;"", '2 - Unit Info'!T547, "")</f>
        <v/>
      </c>
      <c r="K547" s="164" t="str">
        <f>IF(LEN(F547)=0,"",IF(F547&lt;DATE(2024,3,1),IF(J547="Paid by tenant to landlord/third party (RUBS)", '5 - Utilities Total'!$D$25*'6 - Per Unit Calculation'!D547,"N/A based on utility billing method"),"N/A move-in date after 3/1/2024"))</f>
        <v/>
      </c>
      <c r="L547" s="164" t="str">
        <f>IF(LEN(F547)=0,"",IF(F547&lt;DATE(2024,3,1),IF(J547="Paid by tenant to landlord/third party (RUBS)",INDEX('Calculation Chart - SCC'!$E$3:$E$23, MATCH(E547,'Calculation Chart - SCC'!$D$3:$D$23, 0)),"N/A based on utility billing method"),"N/A move-in date after 3/1/2024"))</f>
        <v/>
      </c>
      <c r="M547" s="165" t="str">
        <f>IF('2 - Unit Info'!U547 &lt;&gt;"", '2 - Unit Info'!U547, "")</f>
        <v/>
      </c>
      <c r="N547" s="164" t="str">
        <f>IF(LEN(F547)=0,"",IF(F547&lt;DATE(2024,3,1),IF(M547="Paid by tenant to landlord/third party (RUBS)", '5 - Utilities Total'!$D$30*'6 - Per Unit Calculation'!D547,"N/A based on utility billing method"),"N/A move-in date after 3/1/2024"))</f>
        <v/>
      </c>
      <c r="O547" s="182" t="str">
        <f>IF(LEN(F547)=0,"",IF(F547&lt;DATE(2024,3,1),IF(M547="Paid by tenant to landlord/third party (RUBS)",INDEX('Calculation Chart - SCC'!$H$3:$H$23, MATCH(E547,'Calculation Chart - SCC'!$G$3:$G$23, 0)),"N/A based on utility billing method"),"N/A move-in date after 3/1/2024"))</f>
        <v/>
      </c>
      <c r="Q547" s="184" t="str">
        <f t="shared" si="18"/>
        <v/>
      </c>
      <c r="R547" s="97" t="str">
        <f t="shared" si="19"/>
        <v/>
      </c>
    </row>
    <row r="548" spans="1:18" ht="15.75" x14ac:dyDescent="0.25">
      <c r="A548" s="159" t="str">
        <f>IF('2 - Unit Info'!A548&lt;&gt;"",'2 - Unit Info'!A548,"")</f>
        <v/>
      </c>
      <c r="B548" s="160" t="str">
        <f>IF('2 - Unit Info'!E548&lt;&gt;"",'2 - Unit Info'!E548,"")</f>
        <v/>
      </c>
      <c r="C548" s="160" t="str">
        <f>IF('2 - Unit Info'!K548&lt;&gt;"",'2 - Unit Info'!K548,"")</f>
        <v/>
      </c>
      <c r="D548" s="160" t="str">
        <f>IF('2 - Unit Info'!H548&lt;&gt;"",'2 - Unit Info'!H548,"")</f>
        <v/>
      </c>
      <c r="E548" s="161" t="str">
        <f>IF('2 - Unit Info'!J548&lt;&gt;"",'2 - Unit Info'!J548,"")</f>
        <v/>
      </c>
      <c r="F548" s="162" t="str">
        <f>IF('2 - Unit Info'!L548 &lt;&gt;"", '2 - Unit Info'!L548, "")</f>
        <v/>
      </c>
      <c r="G548" s="163" t="str">
        <f>IF('2 - Unit Info'!S548 &lt;&gt;"", '2 - Unit Info'!S548, "")</f>
        <v/>
      </c>
      <c r="H548" s="164" t="str">
        <f>IF(LEN(F548)=0,"",IF(F548&lt;DATE(2024,3,1),IF(G548="Paid by tenant to landlord/third party (RUBS)", '5 - Utilities Total'!$D$20*'6 - Per Unit Calculation'!D548,"N/A based on utility billing method"),"N/A move-in date after 3/1/2024"))</f>
        <v/>
      </c>
      <c r="I548" s="164" t="str">
        <f>IF(LEN(F548)=0,"",IF(F548&lt;DATE(2024,3,1),IF(G548="Paid by tenant to landlord/third party (RUBS)", INDEX('Calculation Chart - SCC'!$B$3:$B$23, MATCH(E548,'Calculation Chart - SCC'!$A$3:$A$23, 0)),"N/A based on utility billing method"),"N/A move-in date after 3/1/2024"))</f>
        <v/>
      </c>
      <c r="J548" s="165" t="str">
        <f>IF('2 - Unit Info'!T548 &lt;&gt;"", '2 - Unit Info'!T548, "")</f>
        <v/>
      </c>
      <c r="K548" s="164" t="str">
        <f>IF(LEN(F548)=0,"",IF(F548&lt;DATE(2024,3,1),IF(J548="Paid by tenant to landlord/third party (RUBS)", '5 - Utilities Total'!$D$25*'6 - Per Unit Calculation'!D548,"N/A based on utility billing method"),"N/A move-in date after 3/1/2024"))</f>
        <v/>
      </c>
      <c r="L548" s="164" t="str">
        <f>IF(LEN(F548)=0,"",IF(F548&lt;DATE(2024,3,1),IF(J548="Paid by tenant to landlord/third party (RUBS)",INDEX('Calculation Chart - SCC'!$E$3:$E$23, MATCH(E548,'Calculation Chart - SCC'!$D$3:$D$23, 0)),"N/A based on utility billing method"),"N/A move-in date after 3/1/2024"))</f>
        <v/>
      </c>
      <c r="M548" s="165" t="str">
        <f>IF('2 - Unit Info'!U548 &lt;&gt;"", '2 - Unit Info'!U548, "")</f>
        <v/>
      </c>
      <c r="N548" s="164" t="str">
        <f>IF(LEN(F548)=0,"",IF(F548&lt;DATE(2024,3,1),IF(M548="Paid by tenant to landlord/third party (RUBS)", '5 - Utilities Total'!$D$30*'6 - Per Unit Calculation'!D548,"N/A based on utility billing method"),"N/A move-in date after 3/1/2024"))</f>
        <v/>
      </c>
      <c r="O548" s="182" t="str">
        <f>IF(LEN(F548)=0,"",IF(F548&lt;DATE(2024,3,1),IF(M548="Paid by tenant to landlord/third party (RUBS)",INDEX('Calculation Chart - SCC'!$H$3:$H$23, MATCH(E548,'Calculation Chart - SCC'!$G$3:$G$23, 0)),"N/A based on utility billing method"),"N/A move-in date after 3/1/2024"))</f>
        <v/>
      </c>
      <c r="Q548" s="184" t="str">
        <f t="shared" si="18"/>
        <v/>
      </c>
      <c r="R548" s="97" t="str">
        <f t="shared" si="19"/>
        <v/>
      </c>
    </row>
    <row r="549" spans="1:18" ht="15.75" x14ac:dyDescent="0.25">
      <c r="A549" s="159" t="str">
        <f>IF('2 - Unit Info'!A549&lt;&gt;"",'2 - Unit Info'!A549,"")</f>
        <v/>
      </c>
      <c r="B549" s="160" t="str">
        <f>IF('2 - Unit Info'!E549&lt;&gt;"",'2 - Unit Info'!E549,"")</f>
        <v/>
      </c>
      <c r="C549" s="160" t="str">
        <f>IF('2 - Unit Info'!K549&lt;&gt;"",'2 - Unit Info'!K549,"")</f>
        <v/>
      </c>
      <c r="D549" s="160" t="str">
        <f>IF('2 - Unit Info'!H549&lt;&gt;"",'2 - Unit Info'!H549,"")</f>
        <v/>
      </c>
      <c r="E549" s="161" t="str">
        <f>IF('2 - Unit Info'!J549&lt;&gt;"",'2 - Unit Info'!J549,"")</f>
        <v/>
      </c>
      <c r="F549" s="162" t="str">
        <f>IF('2 - Unit Info'!L549 &lt;&gt;"", '2 - Unit Info'!L549, "")</f>
        <v/>
      </c>
      <c r="G549" s="163" t="str">
        <f>IF('2 - Unit Info'!S549 &lt;&gt;"", '2 - Unit Info'!S549, "")</f>
        <v/>
      </c>
      <c r="H549" s="164" t="str">
        <f>IF(LEN(F549)=0,"",IF(F549&lt;DATE(2024,3,1),IF(G549="Paid by tenant to landlord/third party (RUBS)", '5 - Utilities Total'!$D$20*'6 - Per Unit Calculation'!D549,"N/A based on utility billing method"),"N/A move-in date after 3/1/2024"))</f>
        <v/>
      </c>
      <c r="I549" s="164" t="str">
        <f>IF(LEN(F549)=0,"",IF(F549&lt;DATE(2024,3,1),IF(G549="Paid by tenant to landlord/third party (RUBS)", INDEX('Calculation Chart - SCC'!$B$3:$B$23, MATCH(E549,'Calculation Chart - SCC'!$A$3:$A$23, 0)),"N/A based on utility billing method"),"N/A move-in date after 3/1/2024"))</f>
        <v/>
      </c>
      <c r="J549" s="165" t="str">
        <f>IF('2 - Unit Info'!T549 &lt;&gt;"", '2 - Unit Info'!T549, "")</f>
        <v/>
      </c>
      <c r="K549" s="164" t="str">
        <f>IF(LEN(F549)=0,"",IF(F549&lt;DATE(2024,3,1),IF(J549="Paid by tenant to landlord/third party (RUBS)", '5 - Utilities Total'!$D$25*'6 - Per Unit Calculation'!D549,"N/A based on utility billing method"),"N/A move-in date after 3/1/2024"))</f>
        <v/>
      </c>
      <c r="L549" s="164" t="str">
        <f>IF(LEN(F549)=0,"",IF(F549&lt;DATE(2024,3,1),IF(J549="Paid by tenant to landlord/third party (RUBS)",INDEX('Calculation Chart - SCC'!$E$3:$E$23, MATCH(E549,'Calculation Chart - SCC'!$D$3:$D$23, 0)),"N/A based on utility billing method"),"N/A move-in date after 3/1/2024"))</f>
        <v/>
      </c>
      <c r="M549" s="165" t="str">
        <f>IF('2 - Unit Info'!U549 &lt;&gt;"", '2 - Unit Info'!U549, "")</f>
        <v/>
      </c>
      <c r="N549" s="164" t="str">
        <f>IF(LEN(F549)=0,"",IF(F549&lt;DATE(2024,3,1),IF(M549="Paid by tenant to landlord/third party (RUBS)", '5 - Utilities Total'!$D$30*'6 - Per Unit Calculation'!D549,"N/A based on utility billing method"),"N/A move-in date after 3/1/2024"))</f>
        <v/>
      </c>
      <c r="O549" s="182" t="str">
        <f>IF(LEN(F549)=0,"",IF(F549&lt;DATE(2024,3,1),IF(M549="Paid by tenant to landlord/third party (RUBS)",INDEX('Calculation Chart - SCC'!$H$3:$H$23, MATCH(E549,'Calculation Chart - SCC'!$G$3:$G$23, 0)),"N/A based on utility billing method"),"N/A move-in date after 3/1/2024"))</f>
        <v/>
      </c>
      <c r="Q549" s="184" t="str">
        <f t="shared" si="18"/>
        <v/>
      </c>
      <c r="R549" s="97" t="str">
        <f t="shared" si="19"/>
        <v/>
      </c>
    </row>
    <row r="550" spans="1:18" ht="15.75" x14ac:dyDescent="0.25">
      <c r="A550" s="159" t="str">
        <f>IF('2 - Unit Info'!A550&lt;&gt;"",'2 - Unit Info'!A550,"")</f>
        <v/>
      </c>
      <c r="B550" s="160" t="str">
        <f>IF('2 - Unit Info'!E550&lt;&gt;"",'2 - Unit Info'!E550,"")</f>
        <v/>
      </c>
      <c r="C550" s="160" t="str">
        <f>IF('2 - Unit Info'!K550&lt;&gt;"",'2 - Unit Info'!K550,"")</f>
        <v/>
      </c>
      <c r="D550" s="160" t="str">
        <f>IF('2 - Unit Info'!H550&lt;&gt;"",'2 - Unit Info'!H550,"")</f>
        <v/>
      </c>
      <c r="E550" s="161" t="str">
        <f>IF('2 - Unit Info'!J550&lt;&gt;"",'2 - Unit Info'!J550,"")</f>
        <v/>
      </c>
      <c r="F550" s="162" t="str">
        <f>IF('2 - Unit Info'!L550 &lt;&gt;"", '2 - Unit Info'!L550, "")</f>
        <v/>
      </c>
      <c r="G550" s="163" t="str">
        <f>IF('2 - Unit Info'!S550 &lt;&gt;"", '2 - Unit Info'!S550, "")</f>
        <v/>
      </c>
      <c r="H550" s="164" t="str">
        <f>IF(LEN(F550)=0,"",IF(F550&lt;DATE(2024,3,1),IF(G550="Paid by tenant to landlord/third party (RUBS)", '5 - Utilities Total'!$D$20*'6 - Per Unit Calculation'!D550,"N/A based on utility billing method"),"N/A move-in date after 3/1/2024"))</f>
        <v/>
      </c>
      <c r="I550" s="164" t="str">
        <f>IF(LEN(F550)=0,"",IF(F550&lt;DATE(2024,3,1),IF(G550="Paid by tenant to landlord/third party (RUBS)", INDEX('Calculation Chart - SCC'!$B$3:$B$23, MATCH(E550,'Calculation Chart - SCC'!$A$3:$A$23, 0)),"N/A based on utility billing method"),"N/A move-in date after 3/1/2024"))</f>
        <v/>
      </c>
      <c r="J550" s="165" t="str">
        <f>IF('2 - Unit Info'!T550 &lt;&gt;"", '2 - Unit Info'!T550, "")</f>
        <v/>
      </c>
      <c r="K550" s="164" t="str">
        <f>IF(LEN(F550)=0,"",IF(F550&lt;DATE(2024,3,1),IF(J550="Paid by tenant to landlord/third party (RUBS)", '5 - Utilities Total'!$D$25*'6 - Per Unit Calculation'!D550,"N/A based on utility billing method"),"N/A move-in date after 3/1/2024"))</f>
        <v/>
      </c>
      <c r="L550" s="164" t="str">
        <f>IF(LEN(F550)=0,"",IF(F550&lt;DATE(2024,3,1),IF(J550="Paid by tenant to landlord/third party (RUBS)",INDEX('Calculation Chart - SCC'!$E$3:$E$23, MATCH(E550,'Calculation Chart - SCC'!$D$3:$D$23, 0)),"N/A based on utility billing method"),"N/A move-in date after 3/1/2024"))</f>
        <v/>
      </c>
      <c r="M550" s="165" t="str">
        <f>IF('2 - Unit Info'!U550 &lt;&gt;"", '2 - Unit Info'!U550, "")</f>
        <v/>
      </c>
      <c r="N550" s="164" t="str">
        <f>IF(LEN(F550)=0,"",IF(F550&lt;DATE(2024,3,1),IF(M550="Paid by tenant to landlord/third party (RUBS)", '5 - Utilities Total'!$D$30*'6 - Per Unit Calculation'!D550,"N/A based on utility billing method"),"N/A move-in date after 3/1/2024"))</f>
        <v/>
      </c>
      <c r="O550" s="182" t="str">
        <f>IF(LEN(F550)=0,"",IF(F550&lt;DATE(2024,3,1),IF(M550="Paid by tenant to landlord/third party (RUBS)",INDEX('Calculation Chart - SCC'!$H$3:$H$23, MATCH(E550,'Calculation Chart - SCC'!$G$3:$G$23, 0)),"N/A based on utility billing method"),"N/A move-in date after 3/1/2024"))</f>
        <v/>
      </c>
      <c r="Q550" s="184" t="str">
        <f t="shared" si="18"/>
        <v/>
      </c>
      <c r="R550" s="97" t="str">
        <f t="shared" si="19"/>
        <v/>
      </c>
    </row>
    <row r="551" spans="1:18" ht="15.75" x14ac:dyDescent="0.25">
      <c r="A551" s="159" t="str">
        <f>IF('2 - Unit Info'!A551&lt;&gt;"",'2 - Unit Info'!A551,"")</f>
        <v/>
      </c>
      <c r="B551" s="160" t="str">
        <f>IF('2 - Unit Info'!E551&lt;&gt;"",'2 - Unit Info'!E551,"")</f>
        <v/>
      </c>
      <c r="C551" s="160" t="str">
        <f>IF('2 - Unit Info'!K551&lt;&gt;"",'2 - Unit Info'!K551,"")</f>
        <v/>
      </c>
      <c r="D551" s="160" t="str">
        <f>IF('2 - Unit Info'!H551&lt;&gt;"",'2 - Unit Info'!H551,"")</f>
        <v/>
      </c>
      <c r="E551" s="161" t="str">
        <f>IF('2 - Unit Info'!J551&lt;&gt;"",'2 - Unit Info'!J551,"")</f>
        <v/>
      </c>
      <c r="F551" s="162" t="str">
        <f>IF('2 - Unit Info'!L551 &lt;&gt;"", '2 - Unit Info'!L551, "")</f>
        <v/>
      </c>
      <c r="G551" s="163" t="str">
        <f>IF('2 - Unit Info'!S551 &lt;&gt;"", '2 - Unit Info'!S551, "")</f>
        <v/>
      </c>
      <c r="H551" s="164" t="str">
        <f>IF(LEN(F551)=0,"",IF(F551&lt;DATE(2024,3,1),IF(G551="Paid by tenant to landlord/third party (RUBS)", '5 - Utilities Total'!$D$20*'6 - Per Unit Calculation'!D551,"N/A based on utility billing method"),"N/A move-in date after 3/1/2024"))</f>
        <v/>
      </c>
      <c r="I551" s="164" t="str">
        <f>IF(LEN(F551)=0,"",IF(F551&lt;DATE(2024,3,1),IF(G551="Paid by tenant to landlord/third party (RUBS)", INDEX('Calculation Chart - SCC'!$B$3:$B$23, MATCH(E551,'Calculation Chart - SCC'!$A$3:$A$23, 0)),"N/A based on utility billing method"),"N/A move-in date after 3/1/2024"))</f>
        <v/>
      </c>
      <c r="J551" s="165" t="str">
        <f>IF('2 - Unit Info'!T551 &lt;&gt;"", '2 - Unit Info'!T551, "")</f>
        <v/>
      </c>
      <c r="K551" s="164" t="str">
        <f>IF(LEN(F551)=0,"",IF(F551&lt;DATE(2024,3,1),IF(J551="Paid by tenant to landlord/third party (RUBS)", '5 - Utilities Total'!$D$25*'6 - Per Unit Calculation'!D551,"N/A based on utility billing method"),"N/A move-in date after 3/1/2024"))</f>
        <v/>
      </c>
      <c r="L551" s="164" t="str">
        <f>IF(LEN(F551)=0,"",IF(F551&lt;DATE(2024,3,1),IF(J551="Paid by tenant to landlord/third party (RUBS)",INDEX('Calculation Chart - SCC'!$E$3:$E$23, MATCH(E551,'Calculation Chart - SCC'!$D$3:$D$23, 0)),"N/A based on utility billing method"),"N/A move-in date after 3/1/2024"))</f>
        <v/>
      </c>
      <c r="M551" s="165" t="str">
        <f>IF('2 - Unit Info'!U551 &lt;&gt;"", '2 - Unit Info'!U551, "")</f>
        <v/>
      </c>
      <c r="N551" s="164" t="str">
        <f>IF(LEN(F551)=0,"",IF(F551&lt;DATE(2024,3,1),IF(M551="Paid by tenant to landlord/third party (RUBS)", '5 - Utilities Total'!$D$30*'6 - Per Unit Calculation'!D551,"N/A based on utility billing method"),"N/A move-in date after 3/1/2024"))</f>
        <v/>
      </c>
      <c r="O551" s="182" t="str">
        <f>IF(LEN(F551)=0,"",IF(F551&lt;DATE(2024,3,1),IF(M551="Paid by tenant to landlord/third party (RUBS)",INDEX('Calculation Chart - SCC'!$H$3:$H$23, MATCH(E551,'Calculation Chart - SCC'!$G$3:$G$23, 0)),"N/A based on utility billing method"),"N/A move-in date after 3/1/2024"))</f>
        <v/>
      </c>
      <c r="Q551" s="184" t="str">
        <f t="shared" si="18"/>
        <v/>
      </c>
      <c r="R551" s="97" t="str">
        <f t="shared" si="19"/>
        <v/>
      </c>
    </row>
    <row r="552" spans="1:18" ht="15.75" x14ac:dyDescent="0.25">
      <c r="A552" s="159" t="str">
        <f>IF('2 - Unit Info'!A552&lt;&gt;"",'2 - Unit Info'!A552,"")</f>
        <v/>
      </c>
      <c r="B552" s="160" t="str">
        <f>IF('2 - Unit Info'!E552&lt;&gt;"",'2 - Unit Info'!E552,"")</f>
        <v/>
      </c>
      <c r="C552" s="160" t="str">
        <f>IF('2 - Unit Info'!K552&lt;&gt;"",'2 - Unit Info'!K552,"")</f>
        <v/>
      </c>
      <c r="D552" s="160" t="str">
        <f>IF('2 - Unit Info'!H552&lt;&gt;"",'2 - Unit Info'!H552,"")</f>
        <v/>
      </c>
      <c r="E552" s="161" t="str">
        <f>IF('2 - Unit Info'!J552&lt;&gt;"",'2 - Unit Info'!J552,"")</f>
        <v/>
      </c>
      <c r="F552" s="162" t="str">
        <f>IF('2 - Unit Info'!L552 &lt;&gt;"", '2 - Unit Info'!L552, "")</f>
        <v/>
      </c>
      <c r="G552" s="163" t="str">
        <f>IF('2 - Unit Info'!S552 &lt;&gt;"", '2 - Unit Info'!S552, "")</f>
        <v/>
      </c>
      <c r="H552" s="164" t="str">
        <f>IF(LEN(F552)=0,"",IF(F552&lt;DATE(2024,3,1),IF(G552="Paid by tenant to landlord/third party (RUBS)", '5 - Utilities Total'!$D$20*'6 - Per Unit Calculation'!D552,"N/A based on utility billing method"),"N/A move-in date after 3/1/2024"))</f>
        <v/>
      </c>
      <c r="I552" s="164" t="str">
        <f>IF(LEN(F552)=0,"",IF(F552&lt;DATE(2024,3,1),IF(G552="Paid by tenant to landlord/third party (RUBS)", INDEX('Calculation Chart - SCC'!$B$3:$B$23, MATCH(E552,'Calculation Chart - SCC'!$A$3:$A$23, 0)),"N/A based on utility billing method"),"N/A move-in date after 3/1/2024"))</f>
        <v/>
      </c>
      <c r="J552" s="165" t="str">
        <f>IF('2 - Unit Info'!T552 &lt;&gt;"", '2 - Unit Info'!T552, "")</f>
        <v/>
      </c>
      <c r="K552" s="164" t="str">
        <f>IF(LEN(F552)=0,"",IF(F552&lt;DATE(2024,3,1),IF(J552="Paid by tenant to landlord/third party (RUBS)", '5 - Utilities Total'!$D$25*'6 - Per Unit Calculation'!D552,"N/A based on utility billing method"),"N/A move-in date after 3/1/2024"))</f>
        <v/>
      </c>
      <c r="L552" s="164" t="str">
        <f>IF(LEN(F552)=0,"",IF(F552&lt;DATE(2024,3,1),IF(J552="Paid by tenant to landlord/third party (RUBS)",INDEX('Calculation Chart - SCC'!$E$3:$E$23, MATCH(E552,'Calculation Chart - SCC'!$D$3:$D$23, 0)),"N/A based on utility billing method"),"N/A move-in date after 3/1/2024"))</f>
        <v/>
      </c>
      <c r="M552" s="165" t="str">
        <f>IF('2 - Unit Info'!U552 &lt;&gt;"", '2 - Unit Info'!U552, "")</f>
        <v/>
      </c>
      <c r="N552" s="164" t="str">
        <f>IF(LEN(F552)=0,"",IF(F552&lt;DATE(2024,3,1),IF(M552="Paid by tenant to landlord/third party (RUBS)", '5 - Utilities Total'!$D$30*'6 - Per Unit Calculation'!D552,"N/A based on utility billing method"),"N/A move-in date after 3/1/2024"))</f>
        <v/>
      </c>
      <c r="O552" s="182" t="str">
        <f>IF(LEN(F552)=0,"",IF(F552&lt;DATE(2024,3,1),IF(M552="Paid by tenant to landlord/third party (RUBS)",INDEX('Calculation Chart - SCC'!$H$3:$H$23, MATCH(E552,'Calculation Chart - SCC'!$G$3:$G$23, 0)),"N/A based on utility billing method"),"N/A move-in date after 3/1/2024"))</f>
        <v/>
      </c>
      <c r="Q552" s="184" t="str">
        <f t="shared" si="18"/>
        <v/>
      </c>
      <c r="R552" s="97" t="str">
        <f t="shared" si="19"/>
        <v/>
      </c>
    </row>
    <row r="553" spans="1:18" ht="15.75" x14ac:dyDescent="0.25">
      <c r="A553" s="159" t="str">
        <f>IF('2 - Unit Info'!A553&lt;&gt;"",'2 - Unit Info'!A553,"")</f>
        <v/>
      </c>
      <c r="B553" s="160" t="str">
        <f>IF('2 - Unit Info'!E553&lt;&gt;"",'2 - Unit Info'!E553,"")</f>
        <v/>
      </c>
      <c r="C553" s="160" t="str">
        <f>IF('2 - Unit Info'!K553&lt;&gt;"",'2 - Unit Info'!K553,"")</f>
        <v/>
      </c>
      <c r="D553" s="160" t="str">
        <f>IF('2 - Unit Info'!H553&lt;&gt;"",'2 - Unit Info'!H553,"")</f>
        <v/>
      </c>
      <c r="E553" s="161" t="str">
        <f>IF('2 - Unit Info'!J553&lt;&gt;"",'2 - Unit Info'!J553,"")</f>
        <v/>
      </c>
      <c r="F553" s="162" t="str">
        <f>IF('2 - Unit Info'!L553 &lt;&gt;"", '2 - Unit Info'!L553, "")</f>
        <v/>
      </c>
      <c r="G553" s="163" t="str">
        <f>IF('2 - Unit Info'!S553 &lt;&gt;"", '2 - Unit Info'!S553, "")</f>
        <v/>
      </c>
      <c r="H553" s="164" t="str">
        <f>IF(LEN(F553)=0,"",IF(F553&lt;DATE(2024,3,1),IF(G553="Paid by tenant to landlord/third party (RUBS)", '5 - Utilities Total'!$D$20*'6 - Per Unit Calculation'!D553,"N/A based on utility billing method"),"N/A move-in date after 3/1/2024"))</f>
        <v/>
      </c>
      <c r="I553" s="164" t="str">
        <f>IF(LEN(F553)=0,"",IF(F553&lt;DATE(2024,3,1),IF(G553="Paid by tenant to landlord/third party (RUBS)", INDEX('Calculation Chart - SCC'!$B$3:$B$23, MATCH(E553,'Calculation Chart - SCC'!$A$3:$A$23, 0)),"N/A based on utility billing method"),"N/A move-in date after 3/1/2024"))</f>
        <v/>
      </c>
      <c r="J553" s="165" t="str">
        <f>IF('2 - Unit Info'!T553 &lt;&gt;"", '2 - Unit Info'!T553, "")</f>
        <v/>
      </c>
      <c r="K553" s="164" t="str">
        <f>IF(LEN(F553)=0,"",IF(F553&lt;DATE(2024,3,1),IF(J553="Paid by tenant to landlord/third party (RUBS)", '5 - Utilities Total'!$D$25*'6 - Per Unit Calculation'!D553,"N/A based on utility billing method"),"N/A move-in date after 3/1/2024"))</f>
        <v/>
      </c>
      <c r="L553" s="164" t="str">
        <f>IF(LEN(F553)=0,"",IF(F553&lt;DATE(2024,3,1),IF(J553="Paid by tenant to landlord/third party (RUBS)",INDEX('Calculation Chart - SCC'!$E$3:$E$23, MATCH(E553,'Calculation Chart - SCC'!$D$3:$D$23, 0)),"N/A based on utility billing method"),"N/A move-in date after 3/1/2024"))</f>
        <v/>
      </c>
      <c r="M553" s="165" t="str">
        <f>IF('2 - Unit Info'!U553 &lt;&gt;"", '2 - Unit Info'!U553, "")</f>
        <v/>
      </c>
      <c r="N553" s="164" t="str">
        <f>IF(LEN(F553)=0,"",IF(F553&lt;DATE(2024,3,1),IF(M553="Paid by tenant to landlord/third party (RUBS)", '5 - Utilities Total'!$D$30*'6 - Per Unit Calculation'!D553,"N/A based on utility billing method"),"N/A move-in date after 3/1/2024"))</f>
        <v/>
      </c>
      <c r="O553" s="182" t="str">
        <f>IF(LEN(F553)=0,"",IF(F553&lt;DATE(2024,3,1),IF(M553="Paid by tenant to landlord/third party (RUBS)",INDEX('Calculation Chart - SCC'!$H$3:$H$23, MATCH(E553,'Calculation Chart - SCC'!$G$3:$G$23, 0)),"N/A based on utility billing method"),"N/A move-in date after 3/1/2024"))</f>
        <v/>
      </c>
      <c r="Q553" s="184" t="str">
        <f t="shared" si="18"/>
        <v/>
      </c>
      <c r="R553" s="97" t="str">
        <f t="shared" si="19"/>
        <v/>
      </c>
    </row>
    <row r="554" spans="1:18" ht="15.75" x14ac:dyDescent="0.25">
      <c r="A554" s="159" t="str">
        <f>IF('2 - Unit Info'!A554&lt;&gt;"",'2 - Unit Info'!A554,"")</f>
        <v/>
      </c>
      <c r="B554" s="160" t="str">
        <f>IF('2 - Unit Info'!E554&lt;&gt;"",'2 - Unit Info'!E554,"")</f>
        <v/>
      </c>
      <c r="C554" s="160" t="str">
        <f>IF('2 - Unit Info'!K554&lt;&gt;"",'2 - Unit Info'!K554,"")</f>
        <v/>
      </c>
      <c r="D554" s="160" t="str">
        <f>IF('2 - Unit Info'!H554&lt;&gt;"",'2 - Unit Info'!H554,"")</f>
        <v/>
      </c>
      <c r="E554" s="161" t="str">
        <f>IF('2 - Unit Info'!J554&lt;&gt;"",'2 - Unit Info'!J554,"")</f>
        <v/>
      </c>
      <c r="F554" s="162" t="str">
        <f>IF('2 - Unit Info'!L554 &lt;&gt;"", '2 - Unit Info'!L554, "")</f>
        <v/>
      </c>
      <c r="G554" s="163" t="str">
        <f>IF('2 - Unit Info'!S554 &lt;&gt;"", '2 - Unit Info'!S554, "")</f>
        <v/>
      </c>
      <c r="H554" s="164" t="str">
        <f>IF(LEN(F554)=0,"",IF(F554&lt;DATE(2024,3,1),IF(G554="Paid by tenant to landlord/third party (RUBS)", '5 - Utilities Total'!$D$20*'6 - Per Unit Calculation'!D554,"N/A based on utility billing method"),"N/A move-in date after 3/1/2024"))</f>
        <v/>
      </c>
      <c r="I554" s="164" t="str">
        <f>IF(LEN(F554)=0,"",IF(F554&lt;DATE(2024,3,1),IF(G554="Paid by tenant to landlord/third party (RUBS)", INDEX('Calculation Chart - SCC'!$B$3:$B$23, MATCH(E554,'Calculation Chart - SCC'!$A$3:$A$23, 0)),"N/A based on utility billing method"),"N/A move-in date after 3/1/2024"))</f>
        <v/>
      </c>
      <c r="J554" s="165" t="str">
        <f>IF('2 - Unit Info'!T554 &lt;&gt;"", '2 - Unit Info'!T554, "")</f>
        <v/>
      </c>
      <c r="K554" s="164" t="str">
        <f>IF(LEN(F554)=0,"",IF(F554&lt;DATE(2024,3,1),IF(J554="Paid by tenant to landlord/third party (RUBS)", '5 - Utilities Total'!$D$25*'6 - Per Unit Calculation'!D554,"N/A based on utility billing method"),"N/A move-in date after 3/1/2024"))</f>
        <v/>
      </c>
      <c r="L554" s="164" t="str">
        <f>IF(LEN(F554)=0,"",IF(F554&lt;DATE(2024,3,1),IF(J554="Paid by tenant to landlord/third party (RUBS)",INDEX('Calculation Chart - SCC'!$E$3:$E$23, MATCH(E554,'Calculation Chart - SCC'!$D$3:$D$23, 0)),"N/A based on utility billing method"),"N/A move-in date after 3/1/2024"))</f>
        <v/>
      </c>
      <c r="M554" s="165" t="str">
        <f>IF('2 - Unit Info'!U554 &lt;&gt;"", '2 - Unit Info'!U554, "")</f>
        <v/>
      </c>
      <c r="N554" s="164" t="str">
        <f>IF(LEN(F554)=0,"",IF(F554&lt;DATE(2024,3,1),IF(M554="Paid by tenant to landlord/third party (RUBS)", '5 - Utilities Total'!$D$30*'6 - Per Unit Calculation'!D554,"N/A based on utility billing method"),"N/A move-in date after 3/1/2024"))</f>
        <v/>
      </c>
      <c r="O554" s="182" t="str">
        <f>IF(LEN(F554)=0,"",IF(F554&lt;DATE(2024,3,1),IF(M554="Paid by tenant to landlord/third party (RUBS)",INDEX('Calculation Chart - SCC'!$H$3:$H$23, MATCH(E554,'Calculation Chart - SCC'!$G$3:$G$23, 0)),"N/A based on utility billing method"),"N/A move-in date after 3/1/2024"))</f>
        <v/>
      </c>
      <c r="Q554" s="184" t="str">
        <f t="shared" si="18"/>
        <v/>
      </c>
      <c r="R554" s="97" t="str">
        <f t="shared" si="19"/>
        <v/>
      </c>
    </row>
    <row r="555" spans="1:18" ht="15.75" x14ac:dyDescent="0.25">
      <c r="A555" s="159" t="str">
        <f>IF('2 - Unit Info'!A555&lt;&gt;"",'2 - Unit Info'!A555,"")</f>
        <v/>
      </c>
      <c r="B555" s="160" t="str">
        <f>IF('2 - Unit Info'!E555&lt;&gt;"",'2 - Unit Info'!E555,"")</f>
        <v/>
      </c>
      <c r="C555" s="160" t="str">
        <f>IF('2 - Unit Info'!K555&lt;&gt;"",'2 - Unit Info'!K555,"")</f>
        <v/>
      </c>
      <c r="D555" s="160" t="str">
        <f>IF('2 - Unit Info'!H555&lt;&gt;"",'2 - Unit Info'!H555,"")</f>
        <v/>
      </c>
      <c r="E555" s="161" t="str">
        <f>IF('2 - Unit Info'!J555&lt;&gt;"",'2 - Unit Info'!J555,"")</f>
        <v/>
      </c>
      <c r="F555" s="162" t="str">
        <f>IF('2 - Unit Info'!L555 &lt;&gt;"", '2 - Unit Info'!L555, "")</f>
        <v/>
      </c>
      <c r="G555" s="163" t="str">
        <f>IF('2 - Unit Info'!S555 &lt;&gt;"", '2 - Unit Info'!S555, "")</f>
        <v/>
      </c>
      <c r="H555" s="164" t="str">
        <f>IF(LEN(F555)=0,"",IF(F555&lt;DATE(2024,3,1),IF(G555="Paid by tenant to landlord/third party (RUBS)", '5 - Utilities Total'!$D$20*'6 - Per Unit Calculation'!D555,"N/A based on utility billing method"),"N/A move-in date after 3/1/2024"))</f>
        <v/>
      </c>
      <c r="I555" s="164" t="str">
        <f>IF(LEN(F555)=0,"",IF(F555&lt;DATE(2024,3,1),IF(G555="Paid by tenant to landlord/third party (RUBS)", INDEX('Calculation Chart - SCC'!$B$3:$B$23, MATCH(E555,'Calculation Chart - SCC'!$A$3:$A$23, 0)),"N/A based on utility billing method"),"N/A move-in date after 3/1/2024"))</f>
        <v/>
      </c>
      <c r="J555" s="165" t="str">
        <f>IF('2 - Unit Info'!T555 &lt;&gt;"", '2 - Unit Info'!T555, "")</f>
        <v/>
      </c>
      <c r="K555" s="164" t="str">
        <f>IF(LEN(F555)=0,"",IF(F555&lt;DATE(2024,3,1),IF(J555="Paid by tenant to landlord/third party (RUBS)", '5 - Utilities Total'!$D$25*'6 - Per Unit Calculation'!D555,"N/A based on utility billing method"),"N/A move-in date after 3/1/2024"))</f>
        <v/>
      </c>
      <c r="L555" s="164" t="str">
        <f>IF(LEN(F555)=0,"",IF(F555&lt;DATE(2024,3,1),IF(J555="Paid by tenant to landlord/third party (RUBS)",INDEX('Calculation Chart - SCC'!$E$3:$E$23, MATCH(E555,'Calculation Chart - SCC'!$D$3:$D$23, 0)),"N/A based on utility billing method"),"N/A move-in date after 3/1/2024"))</f>
        <v/>
      </c>
      <c r="M555" s="165" t="str">
        <f>IF('2 - Unit Info'!U555 &lt;&gt;"", '2 - Unit Info'!U555, "")</f>
        <v/>
      </c>
      <c r="N555" s="164" t="str">
        <f>IF(LEN(F555)=0,"",IF(F555&lt;DATE(2024,3,1),IF(M555="Paid by tenant to landlord/third party (RUBS)", '5 - Utilities Total'!$D$30*'6 - Per Unit Calculation'!D555,"N/A based on utility billing method"),"N/A move-in date after 3/1/2024"))</f>
        <v/>
      </c>
      <c r="O555" s="182" t="str">
        <f>IF(LEN(F555)=0,"",IF(F555&lt;DATE(2024,3,1),IF(M555="Paid by tenant to landlord/third party (RUBS)",INDEX('Calculation Chart - SCC'!$H$3:$H$23, MATCH(E555,'Calculation Chart - SCC'!$G$3:$G$23, 0)),"N/A based on utility billing method"),"N/A move-in date after 3/1/2024"))</f>
        <v/>
      </c>
      <c r="Q555" s="184" t="str">
        <f t="shared" si="18"/>
        <v/>
      </c>
      <c r="R555" s="97" t="str">
        <f t="shared" si="19"/>
        <v/>
      </c>
    </row>
    <row r="556" spans="1:18" ht="15.75" x14ac:dyDescent="0.25">
      <c r="A556" s="159" t="str">
        <f>IF('2 - Unit Info'!A556&lt;&gt;"",'2 - Unit Info'!A556,"")</f>
        <v/>
      </c>
      <c r="B556" s="160" t="str">
        <f>IF('2 - Unit Info'!E556&lt;&gt;"",'2 - Unit Info'!E556,"")</f>
        <v/>
      </c>
      <c r="C556" s="160" t="str">
        <f>IF('2 - Unit Info'!K556&lt;&gt;"",'2 - Unit Info'!K556,"")</f>
        <v/>
      </c>
      <c r="D556" s="160" t="str">
        <f>IF('2 - Unit Info'!H556&lt;&gt;"",'2 - Unit Info'!H556,"")</f>
        <v/>
      </c>
      <c r="E556" s="161" t="str">
        <f>IF('2 - Unit Info'!J556&lt;&gt;"",'2 - Unit Info'!J556,"")</f>
        <v/>
      </c>
      <c r="F556" s="162" t="str">
        <f>IF('2 - Unit Info'!L556 &lt;&gt;"", '2 - Unit Info'!L556, "")</f>
        <v/>
      </c>
      <c r="G556" s="163" t="str">
        <f>IF('2 - Unit Info'!S556 &lt;&gt;"", '2 - Unit Info'!S556, "")</f>
        <v/>
      </c>
      <c r="H556" s="164" t="str">
        <f>IF(LEN(F556)=0,"",IF(F556&lt;DATE(2024,3,1),IF(G556="Paid by tenant to landlord/third party (RUBS)", '5 - Utilities Total'!$D$20*'6 - Per Unit Calculation'!D556,"N/A based on utility billing method"),"N/A move-in date after 3/1/2024"))</f>
        <v/>
      </c>
      <c r="I556" s="164" t="str">
        <f>IF(LEN(F556)=0,"",IF(F556&lt;DATE(2024,3,1),IF(G556="Paid by tenant to landlord/third party (RUBS)", INDEX('Calculation Chart - SCC'!$B$3:$B$23, MATCH(E556,'Calculation Chart - SCC'!$A$3:$A$23, 0)),"N/A based on utility billing method"),"N/A move-in date after 3/1/2024"))</f>
        <v/>
      </c>
      <c r="J556" s="165" t="str">
        <f>IF('2 - Unit Info'!T556 &lt;&gt;"", '2 - Unit Info'!T556, "")</f>
        <v/>
      </c>
      <c r="K556" s="164" t="str">
        <f>IF(LEN(F556)=0,"",IF(F556&lt;DATE(2024,3,1),IF(J556="Paid by tenant to landlord/third party (RUBS)", '5 - Utilities Total'!$D$25*'6 - Per Unit Calculation'!D556,"N/A based on utility billing method"),"N/A move-in date after 3/1/2024"))</f>
        <v/>
      </c>
      <c r="L556" s="164" t="str">
        <f>IF(LEN(F556)=0,"",IF(F556&lt;DATE(2024,3,1),IF(J556="Paid by tenant to landlord/third party (RUBS)",INDEX('Calculation Chart - SCC'!$E$3:$E$23, MATCH(E556,'Calculation Chart - SCC'!$D$3:$D$23, 0)),"N/A based on utility billing method"),"N/A move-in date after 3/1/2024"))</f>
        <v/>
      </c>
      <c r="M556" s="165" t="str">
        <f>IF('2 - Unit Info'!U556 &lt;&gt;"", '2 - Unit Info'!U556, "")</f>
        <v/>
      </c>
      <c r="N556" s="164" t="str">
        <f>IF(LEN(F556)=0,"",IF(F556&lt;DATE(2024,3,1),IF(M556="Paid by tenant to landlord/third party (RUBS)", '5 - Utilities Total'!$D$30*'6 - Per Unit Calculation'!D556,"N/A based on utility billing method"),"N/A move-in date after 3/1/2024"))</f>
        <v/>
      </c>
      <c r="O556" s="182" t="str">
        <f>IF(LEN(F556)=0,"",IF(F556&lt;DATE(2024,3,1),IF(M556="Paid by tenant to landlord/third party (RUBS)",INDEX('Calculation Chart - SCC'!$H$3:$H$23, MATCH(E556,'Calculation Chart - SCC'!$G$3:$G$23, 0)),"N/A based on utility billing method"),"N/A move-in date after 3/1/2024"))</f>
        <v/>
      </c>
      <c r="Q556" s="184" t="str">
        <f t="shared" si="18"/>
        <v/>
      </c>
      <c r="R556" s="97" t="str">
        <f t="shared" si="19"/>
        <v/>
      </c>
    </row>
    <row r="557" spans="1:18" ht="15.75" x14ac:dyDescent="0.25">
      <c r="A557" s="159" t="str">
        <f>IF('2 - Unit Info'!A557&lt;&gt;"",'2 - Unit Info'!A557,"")</f>
        <v/>
      </c>
      <c r="B557" s="160" t="str">
        <f>IF('2 - Unit Info'!E557&lt;&gt;"",'2 - Unit Info'!E557,"")</f>
        <v/>
      </c>
      <c r="C557" s="160" t="str">
        <f>IF('2 - Unit Info'!K557&lt;&gt;"",'2 - Unit Info'!K557,"")</f>
        <v/>
      </c>
      <c r="D557" s="160" t="str">
        <f>IF('2 - Unit Info'!H557&lt;&gt;"",'2 - Unit Info'!H557,"")</f>
        <v/>
      </c>
      <c r="E557" s="161" t="str">
        <f>IF('2 - Unit Info'!J557&lt;&gt;"",'2 - Unit Info'!J557,"")</f>
        <v/>
      </c>
      <c r="F557" s="162" t="str">
        <f>IF('2 - Unit Info'!L557 &lt;&gt;"", '2 - Unit Info'!L557, "")</f>
        <v/>
      </c>
      <c r="G557" s="163" t="str">
        <f>IF('2 - Unit Info'!S557 &lt;&gt;"", '2 - Unit Info'!S557, "")</f>
        <v/>
      </c>
      <c r="H557" s="164" t="str">
        <f>IF(LEN(F557)=0,"",IF(F557&lt;DATE(2024,3,1),IF(G557="Paid by tenant to landlord/third party (RUBS)", '5 - Utilities Total'!$D$20*'6 - Per Unit Calculation'!D557,"N/A based on utility billing method"),"N/A move-in date after 3/1/2024"))</f>
        <v/>
      </c>
      <c r="I557" s="164" t="str">
        <f>IF(LEN(F557)=0,"",IF(F557&lt;DATE(2024,3,1),IF(G557="Paid by tenant to landlord/third party (RUBS)", INDEX('Calculation Chart - SCC'!$B$3:$B$23, MATCH(E557,'Calculation Chart - SCC'!$A$3:$A$23, 0)),"N/A based on utility billing method"),"N/A move-in date after 3/1/2024"))</f>
        <v/>
      </c>
      <c r="J557" s="165" t="str">
        <f>IF('2 - Unit Info'!T557 &lt;&gt;"", '2 - Unit Info'!T557, "")</f>
        <v/>
      </c>
      <c r="K557" s="164" t="str">
        <f>IF(LEN(F557)=0,"",IF(F557&lt;DATE(2024,3,1),IF(J557="Paid by tenant to landlord/third party (RUBS)", '5 - Utilities Total'!$D$25*'6 - Per Unit Calculation'!D557,"N/A based on utility billing method"),"N/A move-in date after 3/1/2024"))</f>
        <v/>
      </c>
      <c r="L557" s="164" t="str">
        <f>IF(LEN(F557)=0,"",IF(F557&lt;DATE(2024,3,1),IF(J557="Paid by tenant to landlord/third party (RUBS)",INDEX('Calculation Chart - SCC'!$E$3:$E$23, MATCH(E557,'Calculation Chart - SCC'!$D$3:$D$23, 0)),"N/A based on utility billing method"),"N/A move-in date after 3/1/2024"))</f>
        <v/>
      </c>
      <c r="M557" s="165" t="str">
        <f>IF('2 - Unit Info'!U557 &lt;&gt;"", '2 - Unit Info'!U557, "")</f>
        <v/>
      </c>
      <c r="N557" s="164" t="str">
        <f>IF(LEN(F557)=0,"",IF(F557&lt;DATE(2024,3,1),IF(M557="Paid by tenant to landlord/third party (RUBS)", '5 - Utilities Total'!$D$30*'6 - Per Unit Calculation'!D557,"N/A based on utility billing method"),"N/A move-in date after 3/1/2024"))</f>
        <v/>
      </c>
      <c r="O557" s="182" t="str">
        <f>IF(LEN(F557)=0,"",IF(F557&lt;DATE(2024,3,1),IF(M557="Paid by tenant to landlord/third party (RUBS)",INDEX('Calculation Chart - SCC'!$H$3:$H$23, MATCH(E557,'Calculation Chart - SCC'!$G$3:$G$23, 0)),"N/A based on utility billing method"),"N/A move-in date after 3/1/2024"))</f>
        <v/>
      </c>
      <c r="Q557" s="184" t="str">
        <f t="shared" si="18"/>
        <v/>
      </c>
      <c r="R557" s="97" t="str">
        <f t="shared" si="19"/>
        <v/>
      </c>
    </row>
    <row r="558" spans="1:18" ht="15.75" x14ac:dyDescent="0.25">
      <c r="A558" s="159" t="str">
        <f>IF('2 - Unit Info'!A558&lt;&gt;"",'2 - Unit Info'!A558,"")</f>
        <v/>
      </c>
      <c r="B558" s="160" t="str">
        <f>IF('2 - Unit Info'!E558&lt;&gt;"",'2 - Unit Info'!E558,"")</f>
        <v/>
      </c>
      <c r="C558" s="160" t="str">
        <f>IF('2 - Unit Info'!K558&lt;&gt;"",'2 - Unit Info'!K558,"")</f>
        <v/>
      </c>
      <c r="D558" s="160" t="str">
        <f>IF('2 - Unit Info'!H558&lt;&gt;"",'2 - Unit Info'!H558,"")</f>
        <v/>
      </c>
      <c r="E558" s="161" t="str">
        <f>IF('2 - Unit Info'!J558&lt;&gt;"",'2 - Unit Info'!J558,"")</f>
        <v/>
      </c>
      <c r="F558" s="162" t="str">
        <f>IF('2 - Unit Info'!L558 &lt;&gt;"", '2 - Unit Info'!L558, "")</f>
        <v/>
      </c>
      <c r="G558" s="163" t="str">
        <f>IF('2 - Unit Info'!S558 &lt;&gt;"", '2 - Unit Info'!S558, "")</f>
        <v/>
      </c>
      <c r="H558" s="164" t="str">
        <f>IF(LEN(F558)=0,"",IF(F558&lt;DATE(2024,3,1),IF(G558="Paid by tenant to landlord/third party (RUBS)", '5 - Utilities Total'!$D$20*'6 - Per Unit Calculation'!D558,"N/A based on utility billing method"),"N/A move-in date after 3/1/2024"))</f>
        <v/>
      </c>
      <c r="I558" s="164" t="str">
        <f>IF(LEN(F558)=0,"",IF(F558&lt;DATE(2024,3,1),IF(G558="Paid by tenant to landlord/third party (RUBS)", INDEX('Calculation Chart - SCC'!$B$3:$B$23, MATCH(E558,'Calculation Chart - SCC'!$A$3:$A$23, 0)),"N/A based on utility billing method"),"N/A move-in date after 3/1/2024"))</f>
        <v/>
      </c>
      <c r="J558" s="165" t="str">
        <f>IF('2 - Unit Info'!T558 &lt;&gt;"", '2 - Unit Info'!T558, "")</f>
        <v/>
      </c>
      <c r="K558" s="164" t="str">
        <f>IF(LEN(F558)=0,"",IF(F558&lt;DATE(2024,3,1),IF(J558="Paid by tenant to landlord/third party (RUBS)", '5 - Utilities Total'!$D$25*'6 - Per Unit Calculation'!D558,"N/A based on utility billing method"),"N/A move-in date after 3/1/2024"))</f>
        <v/>
      </c>
      <c r="L558" s="164" t="str">
        <f>IF(LEN(F558)=0,"",IF(F558&lt;DATE(2024,3,1),IF(J558="Paid by tenant to landlord/third party (RUBS)",INDEX('Calculation Chart - SCC'!$E$3:$E$23, MATCH(E558,'Calculation Chart - SCC'!$D$3:$D$23, 0)),"N/A based on utility billing method"),"N/A move-in date after 3/1/2024"))</f>
        <v/>
      </c>
      <c r="M558" s="165" t="str">
        <f>IF('2 - Unit Info'!U558 &lt;&gt;"", '2 - Unit Info'!U558, "")</f>
        <v/>
      </c>
      <c r="N558" s="164" t="str">
        <f>IF(LEN(F558)=0,"",IF(F558&lt;DATE(2024,3,1),IF(M558="Paid by tenant to landlord/third party (RUBS)", '5 - Utilities Total'!$D$30*'6 - Per Unit Calculation'!D558,"N/A based on utility billing method"),"N/A move-in date after 3/1/2024"))</f>
        <v/>
      </c>
      <c r="O558" s="182" t="str">
        <f>IF(LEN(F558)=0,"",IF(F558&lt;DATE(2024,3,1),IF(M558="Paid by tenant to landlord/third party (RUBS)",INDEX('Calculation Chart - SCC'!$H$3:$H$23, MATCH(E558,'Calculation Chart - SCC'!$G$3:$G$23, 0)),"N/A based on utility billing method"),"N/A move-in date after 3/1/2024"))</f>
        <v/>
      </c>
      <c r="Q558" s="184" t="str">
        <f t="shared" si="18"/>
        <v/>
      </c>
      <c r="R558" s="97" t="str">
        <f t="shared" si="19"/>
        <v/>
      </c>
    </row>
    <row r="559" spans="1:18" ht="15.75" x14ac:dyDescent="0.25">
      <c r="A559" s="159" t="str">
        <f>IF('2 - Unit Info'!A559&lt;&gt;"",'2 - Unit Info'!A559,"")</f>
        <v/>
      </c>
      <c r="B559" s="160" t="str">
        <f>IF('2 - Unit Info'!E559&lt;&gt;"",'2 - Unit Info'!E559,"")</f>
        <v/>
      </c>
      <c r="C559" s="160" t="str">
        <f>IF('2 - Unit Info'!K559&lt;&gt;"",'2 - Unit Info'!K559,"")</f>
        <v/>
      </c>
      <c r="D559" s="160" t="str">
        <f>IF('2 - Unit Info'!H559&lt;&gt;"",'2 - Unit Info'!H559,"")</f>
        <v/>
      </c>
      <c r="E559" s="161" t="str">
        <f>IF('2 - Unit Info'!J559&lt;&gt;"",'2 - Unit Info'!J559,"")</f>
        <v/>
      </c>
      <c r="F559" s="162" t="str">
        <f>IF('2 - Unit Info'!L559 &lt;&gt;"", '2 - Unit Info'!L559, "")</f>
        <v/>
      </c>
      <c r="G559" s="163" t="str">
        <f>IF('2 - Unit Info'!S559 &lt;&gt;"", '2 - Unit Info'!S559, "")</f>
        <v/>
      </c>
      <c r="H559" s="164" t="str">
        <f>IF(LEN(F559)=0,"",IF(F559&lt;DATE(2024,3,1),IF(G559="Paid by tenant to landlord/third party (RUBS)", '5 - Utilities Total'!$D$20*'6 - Per Unit Calculation'!D559,"N/A based on utility billing method"),"N/A move-in date after 3/1/2024"))</f>
        <v/>
      </c>
      <c r="I559" s="164" t="str">
        <f>IF(LEN(F559)=0,"",IF(F559&lt;DATE(2024,3,1),IF(G559="Paid by tenant to landlord/third party (RUBS)", INDEX('Calculation Chart - SCC'!$B$3:$B$23, MATCH(E559,'Calculation Chart - SCC'!$A$3:$A$23, 0)),"N/A based on utility billing method"),"N/A move-in date after 3/1/2024"))</f>
        <v/>
      </c>
      <c r="J559" s="165" t="str">
        <f>IF('2 - Unit Info'!T559 &lt;&gt;"", '2 - Unit Info'!T559, "")</f>
        <v/>
      </c>
      <c r="K559" s="164" t="str">
        <f>IF(LEN(F559)=0,"",IF(F559&lt;DATE(2024,3,1),IF(J559="Paid by tenant to landlord/third party (RUBS)", '5 - Utilities Total'!$D$25*'6 - Per Unit Calculation'!D559,"N/A based on utility billing method"),"N/A move-in date after 3/1/2024"))</f>
        <v/>
      </c>
      <c r="L559" s="164" t="str">
        <f>IF(LEN(F559)=0,"",IF(F559&lt;DATE(2024,3,1),IF(J559="Paid by tenant to landlord/third party (RUBS)",INDEX('Calculation Chart - SCC'!$E$3:$E$23, MATCH(E559,'Calculation Chart - SCC'!$D$3:$D$23, 0)),"N/A based on utility billing method"),"N/A move-in date after 3/1/2024"))</f>
        <v/>
      </c>
      <c r="M559" s="165" t="str">
        <f>IF('2 - Unit Info'!U559 &lt;&gt;"", '2 - Unit Info'!U559, "")</f>
        <v/>
      </c>
      <c r="N559" s="164" t="str">
        <f>IF(LEN(F559)=0,"",IF(F559&lt;DATE(2024,3,1),IF(M559="Paid by tenant to landlord/third party (RUBS)", '5 - Utilities Total'!$D$30*'6 - Per Unit Calculation'!D559,"N/A based on utility billing method"),"N/A move-in date after 3/1/2024"))</f>
        <v/>
      </c>
      <c r="O559" s="182" t="str">
        <f>IF(LEN(F559)=0,"",IF(F559&lt;DATE(2024,3,1),IF(M559="Paid by tenant to landlord/third party (RUBS)",INDEX('Calculation Chart - SCC'!$H$3:$H$23, MATCH(E559,'Calculation Chart - SCC'!$G$3:$G$23, 0)),"N/A based on utility billing method"),"N/A move-in date after 3/1/2024"))</f>
        <v/>
      </c>
      <c r="Q559" s="184" t="str">
        <f t="shared" si="18"/>
        <v/>
      </c>
      <c r="R559" s="97" t="str">
        <f t="shared" si="19"/>
        <v/>
      </c>
    </row>
    <row r="560" spans="1:18" ht="15.75" x14ac:dyDescent="0.25">
      <c r="A560" s="159" t="str">
        <f>IF('2 - Unit Info'!A560&lt;&gt;"",'2 - Unit Info'!A560,"")</f>
        <v/>
      </c>
      <c r="B560" s="160" t="str">
        <f>IF('2 - Unit Info'!E560&lt;&gt;"",'2 - Unit Info'!E560,"")</f>
        <v/>
      </c>
      <c r="C560" s="160" t="str">
        <f>IF('2 - Unit Info'!K560&lt;&gt;"",'2 - Unit Info'!K560,"")</f>
        <v/>
      </c>
      <c r="D560" s="160" t="str">
        <f>IF('2 - Unit Info'!H560&lt;&gt;"",'2 - Unit Info'!H560,"")</f>
        <v/>
      </c>
      <c r="E560" s="161" t="str">
        <f>IF('2 - Unit Info'!J560&lt;&gt;"",'2 - Unit Info'!J560,"")</f>
        <v/>
      </c>
      <c r="F560" s="162" t="str">
        <f>IF('2 - Unit Info'!L560 &lt;&gt;"", '2 - Unit Info'!L560, "")</f>
        <v/>
      </c>
      <c r="G560" s="163" t="str">
        <f>IF('2 - Unit Info'!S560 &lt;&gt;"", '2 - Unit Info'!S560, "")</f>
        <v/>
      </c>
      <c r="H560" s="164" t="str">
        <f>IF(LEN(F560)=0,"",IF(F560&lt;DATE(2024,3,1),IF(G560="Paid by tenant to landlord/third party (RUBS)", '5 - Utilities Total'!$D$20*'6 - Per Unit Calculation'!D560,"N/A based on utility billing method"),"N/A move-in date after 3/1/2024"))</f>
        <v/>
      </c>
      <c r="I560" s="164" t="str">
        <f>IF(LEN(F560)=0,"",IF(F560&lt;DATE(2024,3,1),IF(G560="Paid by tenant to landlord/third party (RUBS)", INDEX('Calculation Chart - SCC'!$B$3:$B$23, MATCH(E560,'Calculation Chart - SCC'!$A$3:$A$23, 0)),"N/A based on utility billing method"),"N/A move-in date after 3/1/2024"))</f>
        <v/>
      </c>
      <c r="J560" s="165" t="str">
        <f>IF('2 - Unit Info'!T560 &lt;&gt;"", '2 - Unit Info'!T560, "")</f>
        <v/>
      </c>
      <c r="K560" s="164" t="str">
        <f>IF(LEN(F560)=0,"",IF(F560&lt;DATE(2024,3,1),IF(J560="Paid by tenant to landlord/third party (RUBS)", '5 - Utilities Total'!$D$25*'6 - Per Unit Calculation'!D560,"N/A based on utility billing method"),"N/A move-in date after 3/1/2024"))</f>
        <v/>
      </c>
      <c r="L560" s="164" t="str">
        <f>IF(LEN(F560)=0,"",IF(F560&lt;DATE(2024,3,1),IF(J560="Paid by tenant to landlord/third party (RUBS)",INDEX('Calculation Chart - SCC'!$E$3:$E$23, MATCH(E560,'Calculation Chart - SCC'!$D$3:$D$23, 0)),"N/A based on utility billing method"),"N/A move-in date after 3/1/2024"))</f>
        <v/>
      </c>
      <c r="M560" s="165" t="str">
        <f>IF('2 - Unit Info'!U560 &lt;&gt;"", '2 - Unit Info'!U560, "")</f>
        <v/>
      </c>
      <c r="N560" s="164" t="str">
        <f>IF(LEN(F560)=0,"",IF(F560&lt;DATE(2024,3,1),IF(M560="Paid by tenant to landlord/third party (RUBS)", '5 - Utilities Total'!$D$30*'6 - Per Unit Calculation'!D560,"N/A based on utility billing method"),"N/A move-in date after 3/1/2024"))</f>
        <v/>
      </c>
      <c r="O560" s="182" t="str">
        <f>IF(LEN(F560)=0,"",IF(F560&lt;DATE(2024,3,1),IF(M560="Paid by tenant to landlord/third party (RUBS)",INDEX('Calculation Chart - SCC'!$H$3:$H$23, MATCH(E560,'Calculation Chart - SCC'!$G$3:$G$23, 0)),"N/A based on utility billing method"),"N/A move-in date after 3/1/2024"))</f>
        <v/>
      </c>
      <c r="Q560" s="184" t="str">
        <f t="shared" si="18"/>
        <v/>
      </c>
      <c r="R560" s="97" t="str">
        <f t="shared" si="19"/>
        <v/>
      </c>
    </row>
    <row r="561" spans="1:18" ht="15.75" x14ac:dyDescent="0.25">
      <c r="A561" s="159" t="str">
        <f>IF('2 - Unit Info'!A561&lt;&gt;"",'2 - Unit Info'!A561,"")</f>
        <v/>
      </c>
      <c r="B561" s="160" t="str">
        <f>IF('2 - Unit Info'!E561&lt;&gt;"",'2 - Unit Info'!E561,"")</f>
        <v/>
      </c>
      <c r="C561" s="160" t="str">
        <f>IF('2 - Unit Info'!K561&lt;&gt;"",'2 - Unit Info'!K561,"")</f>
        <v/>
      </c>
      <c r="D561" s="160" t="str">
        <f>IF('2 - Unit Info'!H561&lt;&gt;"",'2 - Unit Info'!H561,"")</f>
        <v/>
      </c>
      <c r="E561" s="161" t="str">
        <f>IF('2 - Unit Info'!J561&lt;&gt;"",'2 - Unit Info'!J561,"")</f>
        <v/>
      </c>
      <c r="F561" s="162" t="str">
        <f>IF('2 - Unit Info'!L561 &lt;&gt;"", '2 - Unit Info'!L561, "")</f>
        <v/>
      </c>
      <c r="G561" s="163" t="str">
        <f>IF('2 - Unit Info'!S561 &lt;&gt;"", '2 - Unit Info'!S561, "")</f>
        <v/>
      </c>
      <c r="H561" s="164" t="str">
        <f>IF(LEN(F561)=0,"",IF(F561&lt;DATE(2024,3,1),IF(G561="Paid by tenant to landlord/third party (RUBS)", '5 - Utilities Total'!$D$20*'6 - Per Unit Calculation'!D561,"N/A based on utility billing method"),"N/A move-in date after 3/1/2024"))</f>
        <v/>
      </c>
      <c r="I561" s="164" t="str">
        <f>IF(LEN(F561)=0,"",IF(F561&lt;DATE(2024,3,1),IF(G561="Paid by tenant to landlord/third party (RUBS)", INDEX('Calculation Chart - SCC'!$B$3:$B$23, MATCH(E561,'Calculation Chart - SCC'!$A$3:$A$23, 0)),"N/A based on utility billing method"),"N/A move-in date after 3/1/2024"))</f>
        <v/>
      </c>
      <c r="J561" s="165" t="str">
        <f>IF('2 - Unit Info'!T561 &lt;&gt;"", '2 - Unit Info'!T561, "")</f>
        <v/>
      </c>
      <c r="K561" s="164" t="str">
        <f>IF(LEN(F561)=0,"",IF(F561&lt;DATE(2024,3,1),IF(J561="Paid by tenant to landlord/third party (RUBS)", '5 - Utilities Total'!$D$25*'6 - Per Unit Calculation'!D561,"N/A based on utility billing method"),"N/A move-in date after 3/1/2024"))</f>
        <v/>
      </c>
      <c r="L561" s="164" t="str">
        <f>IF(LEN(F561)=0,"",IF(F561&lt;DATE(2024,3,1),IF(J561="Paid by tenant to landlord/third party (RUBS)",INDEX('Calculation Chart - SCC'!$E$3:$E$23, MATCH(E561,'Calculation Chart - SCC'!$D$3:$D$23, 0)),"N/A based on utility billing method"),"N/A move-in date after 3/1/2024"))</f>
        <v/>
      </c>
      <c r="M561" s="165" t="str">
        <f>IF('2 - Unit Info'!U561 &lt;&gt;"", '2 - Unit Info'!U561, "")</f>
        <v/>
      </c>
      <c r="N561" s="164" t="str">
        <f>IF(LEN(F561)=0,"",IF(F561&lt;DATE(2024,3,1),IF(M561="Paid by tenant to landlord/third party (RUBS)", '5 - Utilities Total'!$D$30*'6 - Per Unit Calculation'!D561,"N/A based on utility billing method"),"N/A move-in date after 3/1/2024"))</f>
        <v/>
      </c>
      <c r="O561" s="182" t="str">
        <f>IF(LEN(F561)=0,"",IF(F561&lt;DATE(2024,3,1),IF(M561="Paid by tenant to landlord/third party (RUBS)",INDEX('Calculation Chart - SCC'!$H$3:$H$23, MATCH(E561,'Calculation Chart - SCC'!$G$3:$G$23, 0)),"N/A based on utility billing method"),"N/A move-in date after 3/1/2024"))</f>
        <v/>
      </c>
      <c r="Q561" s="184" t="str">
        <f t="shared" si="18"/>
        <v/>
      </c>
      <c r="R561" s="97" t="str">
        <f t="shared" si="19"/>
        <v/>
      </c>
    </row>
    <row r="562" spans="1:18" ht="15.75" x14ac:dyDescent="0.25">
      <c r="A562" s="159" t="str">
        <f>IF('2 - Unit Info'!A562&lt;&gt;"",'2 - Unit Info'!A562,"")</f>
        <v/>
      </c>
      <c r="B562" s="160" t="str">
        <f>IF('2 - Unit Info'!E562&lt;&gt;"",'2 - Unit Info'!E562,"")</f>
        <v/>
      </c>
      <c r="C562" s="160" t="str">
        <f>IF('2 - Unit Info'!K562&lt;&gt;"",'2 - Unit Info'!K562,"")</f>
        <v/>
      </c>
      <c r="D562" s="160" t="str">
        <f>IF('2 - Unit Info'!H562&lt;&gt;"",'2 - Unit Info'!H562,"")</f>
        <v/>
      </c>
      <c r="E562" s="161" t="str">
        <f>IF('2 - Unit Info'!J562&lt;&gt;"",'2 - Unit Info'!J562,"")</f>
        <v/>
      </c>
      <c r="F562" s="162" t="str">
        <f>IF('2 - Unit Info'!L562 &lt;&gt;"", '2 - Unit Info'!L562, "")</f>
        <v/>
      </c>
      <c r="G562" s="163" t="str">
        <f>IF('2 - Unit Info'!S562 &lt;&gt;"", '2 - Unit Info'!S562, "")</f>
        <v/>
      </c>
      <c r="H562" s="164" t="str">
        <f>IF(LEN(F562)=0,"",IF(F562&lt;DATE(2024,3,1),IF(G562="Paid by tenant to landlord/third party (RUBS)", '5 - Utilities Total'!$D$20*'6 - Per Unit Calculation'!D562,"N/A based on utility billing method"),"N/A move-in date after 3/1/2024"))</f>
        <v/>
      </c>
      <c r="I562" s="164" t="str">
        <f>IF(LEN(F562)=0,"",IF(F562&lt;DATE(2024,3,1),IF(G562="Paid by tenant to landlord/third party (RUBS)", INDEX('Calculation Chart - SCC'!$B$3:$B$23, MATCH(E562,'Calculation Chart - SCC'!$A$3:$A$23, 0)),"N/A based on utility billing method"),"N/A move-in date after 3/1/2024"))</f>
        <v/>
      </c>
      <c r="J562" s="165" t="str">
        <f>IF('2 - Unit Info'!T562 &lt;&gt;"", '2 - Unit Info'!T562, "")</f>
        <v/>
      </c>
      <c r="K562" s="164" t="str">
        <f>IF(LEN(F562)=0,"",IF(F562&lt;DATE(2024,3,1),IF(J562="Paid by tenant to landlord/third party (RUBS)", '5 - Utilities Total'!$D$25*'6 - Per Unit Calculation'!D562,"N/A based on utility billing method"),"N/A move-in date after 3/1/2024"))</f>
        <v/>
      </c>
      <c r="L562" s="164" t="str">
        <f>IF(LEN(F562)=0,"",IF(F562&lt;DATE(2024,3,1),IF(J562="Paid by tenant to landlord/third party (RUBS)",INDEX('Calculation Chart - SCC'!$E$3:$E$23, MATCH(E562,'Calculation Chart - SCC'!$D$3:$D$23, 0)),"N/A based on utility billing method"),"N/A move-in date after 3/1/2024"))</f>
        <v/>
      </c>
      <c r="M562" s="165" t="str">
        <f>IF('2 - Unit Info'!U562 &lt;&gt;"", '2 - Unit Info'!U562, "")</f>
        <v/>
      </c>
      <c r="N562" s="164" t="str">
        <f>IF(LEN(F562)=0,"",IF(F562&lt;DATE(2024,3,1),IF(M562="Paid by tenant to landlord/third party (RUBS)", '5 - Utilities Total'!$D$30*'6 - Per Unit Calculation'!D562,"N/A based on utility billing method"),"N/A move-in date after 3/1/2024"))</f>
        <v/>
      </c>
      <c r="O562" s="182" t="str">
        <f>IF(LEN(F562)=0,"",IF(F562&lt;DATE(2024,3,1),IF(M562="Paid by tenant to landlord/third party (RUBS)",INDEX('Calculation Chart - SCC'!$H$3:$H$23, MATCH(E562,'Calculation Chart - SCC'!$G$3:$G$23, 0)),"N/A based on utility billing method"),"N/A move-in date after 3/1/2024"))</f>
        <v/>
      </c>
      <c r="Q562" s="184" t="str">
        <f t="shared" si="18"/>
        <v/>
      </c>
      <c r="R562" s="97" t="str">
        <f t="shared" si="19"/>
        <v/>
      </c>
    </row>
    <row r="563" spans="1:18" ht="15.75" x14ac:dyDescent="0.25">
      <c r="A563" s="159" t="str">
        <f>IF('2 - Unit Info'!A563&lt;&gt;"",'2 - Unit Info'!A563,"")</f>
        <v/>
      </c>
      <c r="B563" s="160" t="str">
        <f>IF('2 - Unit Info'!E563&lt;&gt;"",'2 - Unit Info'!E563,"")</f>
        <v/>
      </c>
      <c r="C563" s="160" t="str">
        <f>IF('2 - Unit Info'!K563&lt;&gt;"",'2 - Unit Info'!K563,"")</f>
        <v/>
      </c>
      <c r="D563" s="160" t="str">
        <f>IF('2 - Unit Info'!H563&lt;&gt;"",'2 - Unit Info'!H563,"")</f>
        <v/>
      </c>
      <c r="E563" s="161" t="str">
        <f>IF('2 - Unit Info'!J563&lt;&gt;"",'2 - Unit Info'!J563,"")</f>
        <v/>
      </c>
      <c r="F563" s="162" t="str">
        <f>IF('2 - Unit Info'!L563 &lt;&gt;"", '2 - Unit Info'!L563, "")</f>
        <v/>
      </c>
      <c r="G563" s="163" t="str">
        <f>IF('2 - Unit Info'!S563 &lt;&gt;"", '2 - Unit Info'!S563, "")</f>
        <v/>
      </c>
      <c r="H563" s="164" t="str">
        <f>IF(LEN(F563)=0,"",IF(F563&lt;DATE(2024,3,1),IF(G563="Paid by tenant to landlord/third party (RUBS)", '5 - Utilities Total'!$D$20*'6 - Per Unit Calculation'!D563,"N/A based on utility billing method"),"N/A move-in date after 3/1/2024"))</f>
        <v/>
      </c>
      <c r="I563" s="164" t="str">
        <f>IF(LEN(F563)=0,"",IF(F563&lt;DATE(2024,3,1),IF(G563="Paid by tenant to landlord/third party (RUBS)", INDEX('Calculation Chart - SCC'!$B$3:$B$23, MATCH(E563,'Calculation Chart - SCC'!$A$3:$A$23, 0)),"N/A based on utility billing method"),"N/A move-in date after 3/1/2024"))</f>
        <v/>
      </c>
      <c r="J563" s="165" t="str">
        <f>IF('2 - Unit Info'!T563 &lt;&gt;"", '2 - Unit Info'!T563, "")</f>
        <v/>
      </c>
      <c r="K563" s="164" t="str">
        <f>IF(LEN(F563)=0,"",IF(F563&lt;DATE(2024,3,1),IF(J563="Paid by tenant to landlord/third party (RUBS)", '5 - Utilities Total'!$D$25*'6 - Per Unit Calculation'!D563,"N/A based on utility billing method"),"N/A move-in date after 3/1/2024"))</f>
        <v/>
      </c>
      <c r="L563" s="164" t="str">
        <f>IF(LEN(F563)=0,"",IF(F563&lt;DATE(2024,3,1),IF(J563="Paid by tenant to landlord/third party (RUBS)",INDEX('Calculation Chart - SCC'!$E$3:$E$23, MATCH(E563,'Calculation Chart - SCC'!$D$3:$D$23, 0)),"N/A based on utility billing method"),"N/A move-in date after 3/1/2024"))</f>
        <v/>
      </c>
      <c r="M563" s="165" t="str">
        <f>IF('2 - Unit Info'!U563 &lt;&gt;"", '2 - Unit Info'!U563, "")</f>
        <v/>
      </c>
      <c r="N563" s="164" t="str">
        <f>IF(LEN(F563)=0,"",IF(F563&lt;DATE(2024,3,1),IF(M563="Paid by tenant to landlord/third party (RUBS)", '5 - Utilities Total'!$D$30*'6 - Per Unit Calculation'!D563,"N/A based on utility billing method"),"N/A move-in date after 3/1/2024"))</f>
        <v/>
      </c>
      <c r="O563" s="182" t="str">
        <f>IF(LEN(F563)=0,"",IF(F563&lt;DATE(2024,3,1),IF(M563="Paid by tenant to landlord/third party (RUBS)",INDEX('Calculation Chart - SCC'!$H$3:$H$23, MATCH(E563,'Calculation Chart - SCC'!$G$3:$G$23, 0)),"N/A based on utility billing method"),"N/A move-in date after 3/1/2024"))</f>
        <v/>
      </c>
      <c r="Q563" s="184" t="str">
        <f t="shared" si="18"/>
        <v/>
      </c>
      <c r="R563" s="97" t="str">
        <f t="shared" si="19"/>
        <v/>
      </c>
    </row>
    <row r="564" spans="1:18" ht="15.75" x14ac:dyDescent="0.25">
      <c r="A564" s="159" t="str">
        <f>IF('2 - Unit Info'!A564&lt;&gt;"",'2 - Unit Info'!A564,"")</f>
        <v/>
      </c>
      <c r="B564" s="160" t="str">
        <f>IF('2 - Unit Info'!E564&lt;&gt;"",'2 - Unit Info'!E564,"")</f>
        <v/>
      </c>
      <c r="C564" s="160" t="str">
        <f>IF('2 - Unit Info'!K564&lt;&gt;"",'2 - Unit Info'!K564,"")</f>
        <v/>
      </c>
      <c r="D564" s="160" t="str">
        <f>IF('2 - Unit Info'!H564&lt;&gt;"",'2 - Unit Info'!H564,"")</f>
        <v/>
      </c>
      <c r="E564" s="161" t="str">
        <f>IF('2 - Unit Info'!J564&lt;&gt;"",'2 - Unit Info'!J564,"")</f>
        <v/>
      </c>
      <c r="F564" s="162" t="str">
        <f>IF('2 - Unit Info'!L564 &lt;&gt;"", '2 - Unit Info'!L564, "")</f>
        <v/>
      </c>
      <c r="G564" s="163" t="str">
        <f>IF('2 - Unit Info'!S564 &lt;&gt;"", '2 - Unit Info'!S564, "")</f>
        <v/>
      </c>
      <c r="H564" s="164" t="str">
        <f>IF(LEN(F564)=0,"",IF(F564&lt;DATE(2024,3,1),IF(G564="Paid by tenant to landlord/third party (RUBS)", '5 - Utilities Total'!$D$20*'6 - Per Unit Calculation'!D564,"N/A based on utility billing method"),"N/A move-in date after 3/1/2024"))</f>
        <v/>
      </c>
      <c r="I564" s="164" t="str">
        <f>IF(LEN(F564)=0,"",IF(F564&lt;DATE(2024,3,1),IF(G564="Paid by tenant to landlord/third party (RUBS)", INDEX('Calculation Chart - SCC'!$B$3:$B$23, MATCH(E564,'Calculation Chart - SCC'!$A$3:$A$23, 0)),"N/A based on utility billing method"),"N/A move-in date after 3/1/2024"))</f>
        <v/>
      </c>
      <c r="J564" s="165" t="str">
        <f>IF('2 - Unit Info'!T564 &lt;&gt;"", '2 - Unit Info'!T564, "")</f>
        <v/>
      </c>
      <c r="K564" s="164" t="str">
        <f>IF(LEN(F564)=0,"",IF(F564&lt;DATE(2024,3,1),IF(J564="Paid by tenant to landlord/third party (RUBS)", '5 - Utilities Total'!$D$25*'6 - Per Unit Calculation'!D564,"N/A based on utility billing method"),"N/A move-in date after 3/1/2024"))</f>
        <v/>
      </c>
      <c r="L564" s="164" t="str">
        <f>IF(LEN(F564)=0,"",IF(F564&lt;DATE(2024,3,1),IF(J564="Paid by tenant to landlord/third party (RUBS)",INDEX('Calculation Chart - SCC'!$E$3:$E$23, MATCH(E564,'Calculation Chart - SCC'!$D$3:$D$23, 0)),"N/A based on utility billing method"),"N/A move-in date after 3/1/2024"))</f>
        <v/>
      </c>
      <c r="M564" s="165" t="str">
        <f>IF('2 - Unit Info'!U564 &lt;&gt;"", '2 - Unit Info'!U564, "")</f>
        <v/>
      </c>
      <c r="N564" s="164" t="str">
        <f>IF(LEN(F564)=0,"",IF(F564&lt;DATE(2024,3,1),IF(M564="Paid by tenant to landlord/third party (RUBS)", '5 - Utilities Total'!$D$30*'6 - Per Unit Calculation'!D564,"N/A based on utility billing method"),"N/A move-in date after 3/1/2024"))</f>
        <v/>
      </c>
      <c r="O564" s="182" t="str">
        <f>IF(LEN(F564)=0,"",IF(F564&lt;DATE(2024,3,1),IF(M564="Paid by tenant to landlord/third party (RUBS)",INDEX('Calculation Chart - SCC'!$H$3:$H$23, MATCH(E564,'Calculation Chart - SCC'!$G$3:$G$23, 0)),"N/A based on utility billing method"),"N/A move-in date after 3/1/2024"))</f>
        <v/>
      </c>
      <c r="Q564" s="184" t="str">
        <f t="shared" si="18"/>
        <v/>
      </c>
      <c r="R564" s="97" t="str">
        <f t="shared" si="19"/>
        <v/>
      </c>
    </row>
    <row r="565" spans="1:18" ht="15.75" x14ac:dyDescent="0.25">
      <c r="A565" s="159" t="str">
        <f>IF('2 - Unit Info'!A565&lt;&gt;"",'2 - Unit Info'!A565,"")</f>
        <v/>
      </c>
      <c r="B565" s="160" t="str">
        <f>IF('2 - Unit Info'!E565&lt;&gt;"",'2 - Unit Info'!E565,"")</f>
        <v/>
      </c>
      <c r="C565" s="160" t="str">
        <f>IF('2 - Unit Info'!K565&lt;&gt;"",'2 - Unit Info'!K565,"")</f>
        <v/>
      </c>
      <c r="D565" s="160" t="str">
        <f>IF('2 - Unit Info'!H565&lt;&gt;"",'2 - Unit Info'!H565,"")</f>
        <v/>
      </c>
      <c r="E565" s="161" t="str">
        <f>IF('2 - Unit Info'!J565&lt;&gt;"",'2 - Unit Info'!J565,"")</f>
        <v/>
      </c>
      <c r="F565" s="162" t="str">
        <f>IF('2 - Unit Info'!L565 &lt;&gt;"", '2 - Unit Info'!L565, "")</f>
        <v/>
      </c>
      <c r="G565" s="163" t="str">
        <f>IF('2 - Unit Info'!S565 &lt;&gt;"", '2 - Unit Info'!S565, "")</f>
        <v/>
      </c>
      <c r="H565" s="164" t="str">
        <f>IF(LEN(F565)=0,"",IF(F565&lt;DATE(2024,3,1),IF(G565="Paid by tenant to landlord/third party (RUBS)", '5 - Utilities Total'!$D$20*'6 - Per Unit Calculation'!D565,"N/A based on utility billing method"),"N/A move-in date after 3/1/2024"))</f>
        <v/>
      </c>
      <c r="I565" s="164" t="str">
        <f>IF(LEN(F565)=0,"",IF(F565&lt;DATE(2024,3,1),IF(G565="Paid by tenant to landlord/third party (RUBS)", INDEX('Calculation Chart - SCC'!$B$3:$B$23, MATCH(E565,'Calculation Chart - SCC'!$A$3:$A$23, 0)),"N/A based on utility billing method"),"N/A move-in date after 3/1/2024"))</f>
        <v/>
      </c>
      <c r="J565" s="165" t="str">
        <f>IF('2 - Unit Info'!T565 &lt;&gt;"", '2 - Unit Info'!T565, "")</f>
        <v/>
      </c>
      <c r="K565" s="164" t="str">
        <f>IF(LEN(F565)=0,"",IF(F565&lt;DATE(2024,3,1),IF(J565="Paid by tenant to landlord/third party (RUBS)", '5 - Utilities Total'!$D$25*'6 - Per Unit Calculation'!D565,"N/A based on utility billing method"),"N/A move-in date after 3/1/2024"))</f>
        <v/>
      </c>
      <c r="L565" s="164" t="str">
        <f>IF(LEN(F565)=0,"",IF(F565&lt;DATE(2024,3,1),IF(J565="Paid by tenant to landlord/third party (RUBS)",INDEX('Calculation Chart - SCC'!$E$3:$E$23, MATCH(E565,'Calculation Chart - SCC'!$D$3:$D$23, 0)),"N/A based on utility billing method"),"N/A move-in date after 3/1/2024"))</f>
        <v/>
      </c>
      <c r="M565" s="165" t="str">
        <f>IF('2 - Unit Info'!U565 &lt;&gt;"", '2 - Unit Info'!U565, "")</f>
        <v/>
      </c>
      <c r="N565" s="164" t="str">
        <f>IF(LEN(F565)=0,"",IF(F565&lt;DATE(2024,3,1),IF(M565="Paid by tenant to landlord/third party (RUBS)", '5 - Utilities Total'!$D$30*'6 - Per Unit Calculation'!D565,"N/A based on utility billing method"),"N/A move-in date after 3/1/2024"))</f>
        <v/>
      </c>
      <c r="O565" s="182" t="str">
        <f>IF(LEN(F565)=0,"",IF(F565&lt;DATE(2024,3,1),IF(M565="Paid by tenant to landlord/third party (RUBS)",INDEX('Calculation Chart - SCC'!$H$3:$H$23, MATCH(E565,'Calculation Chart - SCC'!$G$3:$G$23, 0)),"N/A based on utility billing method"),"N/A move-in date after 3/1/2024"))</f>
        <v/>
      </c>
      <c r="Q565" s="184" t="str">
        <f t="shared" si="18"/>
        <v/>
      </c>
      <c r="R565" s="97" t="str">
        <f t="shared" si="19"/>
        <v/>
      </c>
    </row>
    <row r="566" spans="1:18" ht="15.75" x14ac:dyDescent="0.25">
      <c r="A566" s="159" t="str">
        <f>IF('2 - Unit Info'!A566&lt;&gt;"",'2 - Unit Info'!A566,"")</f>
        <v/>
      </c>
      <c r="B566" s="160" t="str">
        <f>IF('2 - Unit Info'!E566&lt;&gt;"",'2 - Unit Info'!E566,"")</f>
        <v/>
      </c>
      <c r="C566" s="160" t="str">
        <f>IF('2 - Unit Info'!K566&lt;&gt;"",'2 - Unit Info'!K566,"")</f>
        <v/>
      </c>
      <c r="D566" s="160" t="str">
        <f>IF('2 - Unit Info'!H566&lt;&gt;"",'2 - Unit Info'!H566,"")</f>
        <v/>
      </c>
      <c r="E566" s="161" t="str">
        <f>IF('2 - Unit Info'!J566&lt;&gt;"",'2 - Unit Info'!J566,"")</f>
        <v/>
      </c>
      <c r="F566" s="162" t="str">
        <f>IF('2 - Unit Info'!L566 &lt;&gt;"", '2 - Unit Info'!L566, "")</f>
        <v/>
      </c>
      <c r="G566" s="163" t="str">
        <f>IF('2 - Unit Info'!S566 &lt;&gt;"", '2 - Unit Info'!S566, "")</f>
        <v/>
      </c>
      <c r="H566" s="164" t="str">
        <f>IF(LEN(F566)=0,"",IF(F566&lt;DATE(2024,3,1),IF(G566="Paid by tenant to landlord/third party (RUBS)", '5 - Utilities Total'!$D$20*'6 - Per Unit Calculation'!D566,"N/A based on utility billing method"),"N/A move-in date after 3/1/2024"))</f>
        <v/>
      </c>
      <c r="I566" s="164" t="str">
        <f>IF(LEN(F566)=0,"",IF(F566&lt;DATE(2024,3,1),IF(G566="Paid by tenant to landlord/third party (RUBS)", INDEX('Calculation Chart - SCC'!$B$3:$B$23, MATCH(E566,'Calculation Chart - SCC'!$A$3:$A$23, 0)),"N/A based on utility billing method"),"N/A move-in date after 3/1/2024"))</f>
        <v/>
      </c>
      <c r="J566" s="165" t="str">
        <f>IF('2 - Unit Info'!T566 &lt;&gt;"", '2 - Unit Info'!T566, "")</f>
        <v/>
      </c>
      <c r="K566" s="164" t="str">
        <f>IF(LEN(F566)=0,"",IF(F566&lt;DATE(2024,3,1),IF(J566="Paid by tenant to landlord/third party (RUBS)", '5 - Utilities Total'!$D$25*'6 - Per Unit Calculation'!D566,"N/A based on utility billing method"),"N/A move-in date after 3/1/2024"))</f>
        <v/>
      </c>
      <c r="L566" s="164" t="str">
        <f>IF(LEN(F566)=0,"",IF(F566&lt;DATE(2024,3,1),IF(J566="Paid by tenant to landlord/third party (RUBS)",INDEX('Calculation Chart - SCC'!$E$3:$E$23, MATCH(E566,'Calculation Chart - SCC'!$D$3:$D$23, 0)),"N/A based on utility billing method"),"N/A move-in date after 3/1/2024"))</f>
        <v/>
      </c>
      <c r="M566" s="165" t="str">
        <f>IF('2 - Unit Info'!U566 &lt;&gt;"", '2 - Unit Info'!U566, "")</f>
        <v/>
      </c>
      <c r="N566" s="164" t="str">
        <f>IF(LEN(F566)=0,"",IF(F566&lt;DATE(2024,3,1),IF(M566="Paid by tenant to landlord/third party (RUBS)", '5 - Utilities Total'!$D$30*'6 - Per Unit Calculation'!D566,"N/A based on utility billing method"),"N/A move-in date after 3/1/2024"))</f>
        <v/>
      </c>
      <c r="O566" s="182" t="str">
        <f>IF(LEN(F566)=0,"",IF(F566&lt;DATE(2024,3,1),IF(M566="Paid by tenant to landlord/third party (RUBS)",INDEX('Calculation Chart - SCC'!$H$3:$H$23, MATCH(E566,'Calculation Chart - SCC'!$G$3:$G$23, 0)),"N/A based on utility billing method"),"N/A move-in date after 3/1/2024"))</f>
        <v/>
      </c>
      <c r="Q566" s="184" t="str">
        <f t="shared" si="18"/>
        <v/>
      </c>
      <c r="R566" s="97" t="str">
        <f t="shared" si="19"/>
        <v/>
      </c>
    </row>
    <row r="567" spans="1:18" ht="15.75" x14ac:dyDescent="0.25">
      <c r="A567" s="159" t="str">
        <f>IF('2 - Unit Info'!A567&lt;&gt;"",'2 - Unit Info'!A567,"")</f>
        <v/>
      </c>
      <c r="B567" s="160" t="str">
        <f>IF('2 - Unit Info'!E567&lt;&gt;"",'2 - Unit Info'!E567,"")</f>
        <v/>
      </c>
      <c r="C567" s="160" t="str">
        <f>IF('2 - Unit Info'!K567&lt;&gt;"",'2 - Unit Info'!K567,"")</f>
        <v/>
      </c>
      <c r="D567" s="160" t="str">
        <f>IF('2 - Unit Info'!H567&lt;&gt;"",'2 - Unit Info'!H567,"")</f>
        <v/>
      </c>
      <c r="E567" s="161" t="str">
        <f>IF('2 - Unit Info'!J567&lt;&gt;"",'2 - Unit Info'!J567,"")</f>
        <v/>
      </c>
      <c r="F567" s="162" t="str">
        <f>IF('2 - Unit Info'!L567 &lt;&gt;"", '2 - Unit Info'!L567, "")</f>
        <v/>
      </c>
      <c r="G567" s="163" t="str">
        <f>IF('2 - Unit Info'!S567 &lt;&gt;"", '2 - Unit Info'!S567, "")</f>
        <v/>
      </c>
      <c r="H567" s="164" t="str">
        <f>IF(LEN(F567)=0,"",IF(F567&lt;DATE(2024,3,1),IF(G567="Paid by tenant to landlord/third party (RUBS)", '5 - Utilities Total'!$D$20*'6 - Per Unit Calculation'!D567,"N/A based on utility billing method"),"N/A move-in date after 3/1/2024"))</f>
        <v/>
      </c>
      <c r="I567" s="164" t="str">
        <f>IF(LEN(F567)=0,"",IF(F567&lt;DATE(2024,3,1),IF(G567="Paid by tenant to landlord/third party (RUBS)", INDEX('Calculation Chart - SCC'!$B$3:$B$23, MATCH(E567,'Calculation Chart - SCC'!$A$3:$A$23, 0)),"N/A based on utility billing method"),"N/A move-in date after 3/1/2024"))</f>
        <v/>
      </c>
      <c r="J567" s="165" t="str">
        <f>IF('2 - Unit Info'!T567 &lt;&gt;"", '2 - Unit Info'!T567, "")</f>
        <v/>
      </c>
      <c r="K567" s="164" t="str">
        <f>IF(LEN(F567)=0,"",IF(F567&lt;DATE(2024,3,1),IF(J567="Paid by tenant to landlord/third party (RUBS)", '5 - Utilities Total'!$D$25*'6 - Per Unit Calculation'!D567,"N/A based on utility billing method"),"N/A move-in date after 3/1/2024"))</f>
        <v/>
      </c>
      <c r="L567" s="164" t="str">
        <f>IF(LEN(F567)=0,"",IF(F567&lt;DATE(2024,3,1),IF(J567="Paid by tenant to landlord/third party (RUBS)",INDEX('Calculation Chart - SCC'!$E$3:$E$23, MATCH(E567,'Calculation Chart - SCC'!$D$3:$D$23, 0)),"N/A based on utility billing method"),"N/A move-in date after 3/1/2024"))</f>
        <v/>
      </c>
      <c r="M567" s="165" t="str">
        <f>IF('2 - Unit Info'!U567 &lt;&gt;"", '2 - Unit Info'!U567, "")</f>
        <v/>
      </c>
      <c r="N567" s="164" t="str">
        <f>IF(LEN(F567)=0,"",IF(F567&lt;DATE(2024,3,1),IF(M567="Paid by tenant to landlord/third party (RUBS)", '5 - Utilities Total'!$D$30*'6 - Per Unit Calculation'!D567,"N/A based on utility billing method"),"N/A move-in date after 3/1/2024"))</f>
        <v/>
      </c>
      <c r="O567" s="182" t="str">
        <f>IF(LEN(F567)=0,"",IF(F567&lt;DATE(2024,3,1),IF(M567="Paid by tenant to landlord/third party (RUBS)",INDEX('Calculation Chart - SCC'!$H$3:$H$23, MATCH(E567,'Calculation Chart - SCC'!$G$3:$G$23, 0)),"N/A based on utility billing method"),"N/A move-in date after 3/1/2024"))</f>
        <v/>
      </c>
      <c r="Q567" s="184" t="str">
        <f t="shared" si="18"/>
        <v/>
      </c>
      <c r="R567" s="97" t="str">
        <f t="shared" si="19"/>
        <v/>
      </c>
    </row>
    <row r="568" spans="1:18" ht="15.75" x14ac:dyDescent="0.25">
      <c r="A568" s="159" t="str">
        <f>IF('2 - Unit Info'!A568&lt;&gt;"",'2 - Unit Info'!A568,"")</f>
        <v/>
      </c>
      <c r="B568" s="160" t="str">
        <f>IF('2 - Unit Info'!E568&lt;&gt;"",'2 - Unit Info'!E568,"")</f>
        <v/>
      </c>
      <c r="C568" s="160" t="str">
        <f>IF('2 - Unit Info'!K568&lt;&gt;"",'2 - Unit Info'!K568,"")</f>
        <v/>
      </c>
      <c r="D568" s="160" t="str">
        <f>IF('2 - Unit Info'!H568&lt;&gt;"",'2 - Unit Info'!H568,"")</f>
        <v/>
      </c>
      <c r="E568" s="161" t="str">
        <f>IF('2 - Unit Info'!J568&lt;&gt;"",'2 - Unit Info'!J568,"")</f>
        <v/>
      </c>
      <c r="F568" s="162" t="str">
        <f>IF('2 - Unit Info'!L568 &lt;&gt;"", '2 - Unit Info'!L568, "")</f>
        <v/>
      </c>
      <c r="G568" s="163" t="str">
        <f>IF('2 - Unit Info'!S568 &lt;&gt;"", '2 - Unit Info'!S568, "")</f>
        <v/>
      </c>
      <c r="H568" s="164" t="str">
        <f>IF(LEN(F568)=0,"",IF(F568&lt;DATE(2024,3,1),IF(G568="Paid by tenant to landlord/third party (RUBS)", '5 - Utilities Total'!$D$20*'6 - Per Unit Calculation'!D568,"N/A based on utility billing method"),"N/A move-in date after 3/1/2024"))</f>
        <v/>
      </c>
      <c r="I568" s="164" t="str">
        <f>IF(LEN(F568)=0,"",IF(F568&lt;DATE(2024,3,1),IF(G568="Paid by tenant to landlord/third party (RUBS)", INDEX('Calculation Chart - SCC'!$B$3:$B$23, MATCH(E568,'Calculation Chart - SCC'!$A$3:$A$23, 0)),"N/A based on utility billing method"),"N/A move-in date after 3/1/2024"))</f>
        <v/>
      </c>
      <c r="J568" s="165" t="str">
        <f>IF('2 - Unit Info'!T568 &lt;&gt;"", '2 - Unit Info'!T568, "")</f>
        <v/>
      </c>
      <c r="K568" s="164" t="str">
        <f>IF(LEN(F568)=0,"",IF(F568&lt;DATE(2024,3,1),IF(J568="Paid by tenant to landlord/third party (RUBS)", '5 - Utilities Total'!$D$25*'6 - Per Unit Calculation'!D568,"N/A based on utility billing method"),"N/A move-in date after 3/1/2024"))</f>
        <v/>
      </c>
      <c r="L568" s="164" t="str">
        <f>IF(LEN(F568)=0,"",IF(F568&lt;DATE(2024,3,1),IF(J568="Paid by tenant to landlord/third party (RUBS)",INDEX('Calculation Chart - SCC'!$E$3:$E$23, MATCH(E568,'Calculation Chart - SCC'!$D$3:$D$23, 0)),"N/A based on utility billing method"),"N/A move-in date after 3/1/2024"))</f>
        <v/>
      </c>
      <c r="M568" s="165" t="str">
        <f>IF('2 - Unit Info'!U568 &lt;&gt;"", '2 - Unit Info'!U568, "")</f>
        <v/>
      </c>
      <c r="N568" s="164" t="str">
        <f>IF(LEN(F568)=0,"",IF(F568&lt;DATE(2024,3,1),IF(M568="Paid by tenant to landlord/third party (RUBS)", '5 - Utilities Total'!$D$30*'6 - Per Unit Calculation'!D568,"N/A based on utility billing method"),"N/A move-in date after 3/1/2024"))</f>
        <v/>
      </c>
      <c r="O568" s="182" t="str">
        <f>IF(LEN(F568)=0,"",IF(F568&lt;DATE(2024,3,1),IF(M568="Paid by tenant to landlord/third party (RUBS)",INDEX('Calculation Chart - SCC'!$H$3:$H$23, MATCH(E568,'Calculation Chart - SCC'!$G$3:$G$23, 0)),"N/A based on utility billing method"),"N/A move-in date after 3/1/2024"))</f>
        <v/>
      </c>
      <c r="Q568" s="184" t="str">
        <f t="shared" si="18"/>
        <v/>
      </c>
      <c r="R568" s="97" t="str">
        <f t="shared" si="19"/>
        <v/>
      </c>
    </row>
    <row r="569" spans="1:18" ht="15.75" x14ac:dyDescent="0.25">
      <c r="A569" s="159" t="str">
        <f>IF('2 - Unit Info'!A569&lt;&gt;"",'2 - Unit Info'!A569,"")</f>
        <v/>
      </c>
      <c r="B569" s="160" t="str">
        <f>IF('2 - Unit Info'!E569&lt;&gt;"",'2 - Unit Info'!E569,"")</f>
        <v/>
      </c>
      <c r="C569" s="160" t="str">
        <f>IF('2 - Unit Info'!K569&lt;&gt;"",'2 - Unit Info'!K569,"")</f>
        <v/>
      </c>
      <c r="D569" s="160" t="str">
        <f>IF('2 - Unit Info'!H569&lt;&gt;"",'2 - Unit Info'!H569,"")</f>
        <v/>
      </c>
      <c r="E569" s="161" t="str">
        <f>IF('2 - Unit Info'!J569&lt;&gt;"",'2 - Unit Info'!J569,"")</f>
        <v/>
      </c>
      <c r="F569" s="162" t="str">
        <f>IF('2 - Unit Info'!L569 &lt;&gt;"", '2 - Unit Info'!L569, "")</f>
        <v/>
      </c>
      <c r="G569" s="163" t="str">
        <f>IF('2 - Unit Info'!S569 &lt;&gt;"", '2 - Unit Info'!S569, "")</f>
        <v/>
      </c>
      <c r="H569" s="164" t="str">
        <f>IF(LEN(F569)=0,"",IF(F569&lt;DATE(2024,3,1),IF(G569="Paid by tenant to landlord/third party (RUBS)", '5 - Utilities Total'!$D$20*'6 - Per Unit Calculation'!D569,"N/A based on utility billing method"),"N/A move-in date after 3/1/2024"))</f>
        <v/>
      </c>
      <c r="I569" s="164" t="str">
        <f>IF(LEN(F569)=0,"",IF(F569&lt;DATE(2024,3,1),IF(G569="Paid by tenant to landlord/third party (RUBS)", INDEX('Calculation Chart - SCC'!$B$3:$B$23, MATCH(E569,'Calculation Chart - SCC'!$A$3:$A$23, 0)),"N/A based on utility billing method"),"N/A move-in date after 3/1/2024"))</f>
        <v/>
      </c>
      <c r="J569" s="165" t="str">
        <f>IF('2 - Unit Info'!T569 &lt;&gt;"", '2 - Unit Info'!T569, "")</f>
        <v/>
      </c>
      <c r="K569" s="164" t="str">
        <f>IF(LEN(F569)=0,"",IF(F569&lt;DATE(2024,3,1),IF(J569="Paid by tenant to landlord/third party (RUBS)", '5 - Utilities Total'!$D$25*'6 - Per Unit Calculation'!D569,"N/A based on utility billing method"),"N/A move-in date after 3/1/2024"))</f>
        <v/>
      </c>
      <c r="L569" s="164" t="str">
        <f>IF(LEN(F569)=0,"",IF(F569&lt;DATE(2024,3,1),IF(J569="Paid by tenant to landlord/third party (RUBS)",INDEX('Calculation Chart - SCC'!$E$3:$E$23, MATCH(E569,'Calculation Chart - SCC'!$D$3:$D$23, 0)),"N/A based on utility billing method"),"N/A move-in date after 3/1/2024"))</f>
        <v/>
      </c>
      <c r="M569" s="165" t="str">
        <f>IF('2 - Unit Info'!U569 &lt;&gt;"", '2 - Unit Info'!U569, "")</f>
        <v/>
      </c>
      <c r="N569" s="164" t="str">
        <f>IF(LEN(F569)=0,"",IF(F569&lt;DATE(2024,3,1),IF(M569="Paid by tenant to landlord/third party (RUBS)", '5 - Utilities Total'!$D$30*'6 - Per Unit Calculation'!D569,"N/A based on utility billing method"),"N/A move-in date after 3/1/2024"))</f>
        <v/>
      </c>
      <c r="O569" s="182" t="str">
        <f>IF(LEN(F569)=0,"",IF(F569&lt;DATE(2024,3,1),IF(M569="Paid by tenant to landlord/third party (RUBS)",INDEX('Calculation Chart - SCC'!$H$3:$H$23, MATCH(E569,'Calculation Chart - SCC'!$G$3:$G$23, 0)),"N/A based on utility billing method"),"N/A move-in date after 3/1/2024"))</f>
        <v/>
      </c>
      <c r="Q569" s="184" t="str">
        <f t="shared" si="18"/>
        <v/>
      </c>
      <c r="R569" s="97" t="str">
        <f t="shared" si="19"/>
        <v/>
      </c>
    </row>
    <row r="570" spans="1:18" ht="15.75" x14ac:dyDescent="0.25">
      <c r="A570" s="159" t="str">
        <f>IF('2 - Unit Info'!A570&lt;&gt;"",'2 - Unit Info'!A570,"")</f>
        <v/>
      </c>
      <c r="B570" s="160" t="str">
        <f>IF('2 - Unit Info'!E570&lt;&gt;"",'2 - Unit Info'!E570,"")</f>
        <v/>
      </c>
      <c r="C570" s="160" t="str">
        <f>IF('2 - Unit Info'!K570&lt;&gt;"",'2 - Unit Info'!K570,"")</f>
        <v/>
      </c>
      <c r="D570" s="160" t="str">
        <f>IF('2 - Unit Info'!H570&lt;&gt;"",'2 - Unit Info'!H570,"")</f>
        <v/>
      </c>
      <c r="E570" s="161" t="str">
        <f>IF('2 - Unit Info'!J570&lt;&gt;"",'2 - Unit Info'!J570,"")</f>
        <v/>
      </c>
      <c r="F570" s="162" t="str">
        <f>IF('2 - Unit Info'!L570 &lt;&gt;"", '2 - Unit Info'!L570, "")</f>
        <v/>
      </c>
      <c r="G570" s="163" t="str">
        <f>IF('2 - Unit Info'!S570 &lt;&gt;"", '2 - Unit Info'!S570, "")</f>
        <v/>
      </c>
      <c r="H570" s="164" t="str">
        <f>IF(LEN(F570)=0,"",IF(F570&lt;DATE(2024,3,1),IF(G570="Paid by tenant to landlord/third party (RUBS)", '5 - Utilities Total'!$D$20*'6 - Per Unit Calculation'!D570,"N/A based on utility billing method"),"N/A move-in date after 3/1/2024"))</f>
        <v/>
      </c>
      <c r="I570" s="164" t="str">
        <f>IF(LEN(F570)=0,"",IF(F570&lt;DATE(2024,3,1),IF(G570="Paid by tenant to landlord/third party (RUBS)", INDEX('Calculation Chart - SCC'!$B$3:$B$23, MATCH(E570,'Calculation Chart - SCC'!$A$3:$A$23, 0)),"N/A based on utility billing method"),"N/A move-in date after 3/1/2024"))</f>
        <v/>
      </c>
      <c r="J570" s="165" t="str">
        <f>IF('2 - Unit Info'!T570 &lt;&gt;"", '2 - Unit Info'!T570, "")</f>
        <v/>
      </c>
      <c r="K570" s="164" t="str">
        <f>IF(LEN(F570)=0,"",IF(F570&lt;DATE(2024,3,1),IF(J570="Paid by tenant to landlord/third party (RUBS)", '5 - Utilities Total'!$D$25*'6 - Per Unit Calculation'!D570,"N/A based on utility billing method"),"N/A move-in date after 3/1/2024"))</f>
        <v/>
      </c>
      <c r="L570" s="164" t="str">
        <f>IF(LEN(F570)=0,"",IF(F570&lt;DATE(2024,3,1),IF(J570="Paid by tenant to landlord/third party (RUBS)",INDEX('Calculation Chart - SCC'!$E$3:$E$23, MATCH(E570,'Calculation Chart - SCC'!$D$3:$D$23, 0)),"N/A based on utility billing method"),"N/A move-in date after 3/1/2024"))</f>
        <v/>
      </c>
      <c r="M570" s="165" t="str">
        <f>IF('2 - Unit Info'!U570 &lt;&gt;"", '2 - Unit Info'!U570, "")</f>
        <v/>
      </c>
      <c r="N570" s="164" t="str">
        <f>IF(LEN(F570)=0,"",IF(F570&lt;DATE(2024,3,1),IF(M570="Paid by tenant to landlord/third party (RUBS)", '5 - Utilities Total'!$D$30*'6 - Per Unit Calculation'!D570,"N/A based on utility billing method"),"N/A move-in date after 3/1/2024"))</f>
        <v/>
      </c>
      <c r="O570" s="182" t="str">
        <f>IF(LEN(F570)=0,"",IF(F570&lt;DATE(2024,3,1),IF(M570="Paid by tenant to landlord/third party (RUBS)",INDEX('Calculation Chart - SCC'!$H$3:$H$23, MATCH(E570,'Calculation Chart - SCC'!$G$3:$G$23, 0)),"N/A based on utility billing method"),"N/A move-in date after 3/1/2024"))</f>
        <v/>
      </c>
      <c r="Q570" s="184" t="str">
        <f t="shared" si="18"/>
        <v/>
      </c>
      <c r="R570" s="97" t="str">
        <f t="shared" si="19"/>
        <v/>
      </c>
    </row>
    <row r="571" spans="1:18" ht="15.75" x14ac:dyDescent="0.25">
      <c r="A571" s="159" t="str">
        <f>IF('2 - Unit Info'!A571&lt;&gt;"",'2 - Unit Info'!A571,"")</f>
        <v/>
      </c>
      <c r="B571" s="160" t="str">
        <f>IF('2 - Unit Info'!E571&lt;&gt;"",'2 - Unit Info'!E571,"")</f>
        <v/>
      </c>
      <c r="C571" s="160" t="str">
        <f>IF('2 - Unit Info'!K571&lt;&gt;"",'2 - Unit Info'!K571,"")</f>
        <v/>
      </c>
      <c r="D571" s="160" t="str">
        <f>IF('2 - Unit Info'!H571&lt;&gt;"",'2 - Unit Info'!H571,"")</f>
        <v/>
      </c>
      <c r="E571" s="161" t="str">
        <f>IF('2 - Unit Info'!J571&lt;&gt;"",'2 - Unit Info'!J571,"")</f>
        <v/>
      </c>
      <c r="F571" s="162" t="str">
        <f>IF('2 - Unit Info'!L571 &lt;&gt;"", '2 - Unit Info'!L571, "")</f>
        <v/>
      </c>
      <c r="G571" s="163" t="str">
        <f>IF('2 - Unit Info'!S571 &lt;&gt;"", '2 - Unit Info'!S571, "")</f>
        <v/>
      </c>
      <c r="H571" s="164" t="str">
        <f>IF(LEN(F571)=0,"",IF(F571&lt;DATE(2024,3,1),IF(G571="Paid by tenant to landlord/third party (RUBS)", '5 - Utilities Total'!$D$20*'6 - Per Unit Calculation'!D571,"N/A based on utility billing method"),"N/A move-in date after 3/1/2024"))</f>
        <v/>
      </c>
      <c r="I571" s="164" t="str">
        <f>IF(LEN(F571)=0,"",IF(F571&lt;DATE(2024,3,1),IF(G571="Paid by tenant to landlord/third party (RUBS)", INDEX('Calculation Chart - SCC'!$B$3:$B$23, MATCH(E571,'Calculation Chart - SCC'!$A$3:$A$23, 0)),"N/A based on utility billing method"),"N/A move-in date after 3/1/2024"))</f>
        <v/>
      </c>
      <c r="J571" s="165" t="str">
        <f>IF('2 - Unit Info'!T571 &lt;&gt;"", '2 - Unit Info'!T571, "")</f>
        <v/>
      </c>
      <c r="K571" s="164" t="str">
        <f>IF(LEN(F571)=0,"",IF(F571&lt;DATE(2024,3,1),IF(J571="Paid by tenant to landlord/third party (RUBS)", '5 - Utilities Total'!$D$25*'6 - Per Unit Calculation'!D571,"N/A based on utility billing method"),"N/A move-in date after 3/1/2024"))</f>
        <v/>
      </c>
      <c r="L571" s="164" t="str">
        <f>IF(LEN(F571)=0,"",IF(F571&lt;DATE(2024,3,1),IF(J571="Paid by tenant to landlord/third party (RUBS)",INDEX('Calculation Chart - SCC'!$E$3:$E$23, MATCH(E571,'Calculation Chart - SCC'!$D$3:$D$23, 0)),"N/A based on utility billing method"),"N/A move-in date after 3/1/2024"))</f>
        <v/>
      </c>
      <c r="M571" s="165" t="str">
        <f>IF('2 - Unit Info'!U571 &lt;&gt;"", '2 - Unit Info'!U571, "")</f>
        <v/>
      </c>
      <c r="N571" s="164" t="str">
        <f>IF(LEN(F571)=0,"",IF(F571&lt;DATE(2024,3,1),IF(M571="Paid by tenant to landlord/third party (RUBS)", '5 - Utilities Total'!$D$30*'6 - Per Unit Calculation'!D571,"N/A based on utility billing method"),"N/A move-in date after 3/1/2024"))</f>
        <v/>
      </c>
      <c r="O571" s="182" t="str">
        <f>IF(LEN(F571)=0,"",IF(F571&lt;DATE(2024,3,1),IF(M571="Paid by tenant to landlord/third party (RUBS)",INDEX('Calculation Chart - SCC'!$H$3:$H$23, MATCH(E571,'Calculation Chart - SCC'!$G$3:$G$23, 0)),"N/A based on utility billing method"),"N/A move-in date after 3/1/2024"))</f>
        <v/>
      </c>
      <c r="Q571" s="184" t="str">
        <f t="shared" si="18"/>
        <v/>
      </c>
      <c r="R571" s="97" t="str">
        <f t="shared" si="19"/>
        <v/>
      </c>
    </row>
    <row r="572" spans="1:18" ht="15.75" x14ac:dyDescent="0.25">
      <c r="A572" s="159" t="str">
        <f>IF('2 - Unit Info'!A572&lt;&gt;"",'2 - Unit Info'!A572,"")</f>
        <v/>
      </c>
      <c r="B572" s="160" t="str">
        <f>IF('2 - Unit Info'!E572&lt;&gt;"",'2 - Unit Info'!E572,"")</f>
        <v/>
      </c>
      <c r="C572" s="160" t="str">
        <f>IF('2 - Unit Info'!K572&lt;&gt;"",'2 - Unit Info'!K572,"")</f>
        <v/>
      </c>
      <c r="D572" s="160" t="str">
        <f>IF('2 - Unit Info'!H572&lt;&gt;"",'2 - Unit Info'!H572,"")</f>
        <v/>
      </c>
      <c r="E572" s="161" t="str">
        <f>IF('2 - Unit Info'!J572&lt;&gt;"",'2 - Unit Info'!J572,"")</f>
        <v/>
      </c>
      <c r="F572" s="162" t="str">
        <f>IF('2 - Unit Info'!L572 &lt;&gt;"", '2 - Unit Info'!L572, "")</f>
        <v/>
      </c>
      <c r="G572" s="163" t="str">
        <f>IF('2 - Unit Info'!S572 &lt;&gt;"", '2 - Unit Info'!S572, "")</f>
        <v/>
      </c>
      <c r="H572" s="164" t="str">
        <f>IF(LEN(F572)=0,"",IF(F572&lt;DATE(2024,3,1),IF(G572="Paid by tenant to landlord/third party (RUBS)", '5 - Utilities Total'!$D$20*'6 - Per Unit Calculation'!D572,"N/A based on utility billing method"),"N/A move-in date after 3/1/2024"))</f>
        <v/>
      </c>
      <c r="I572" s="164" t="str">
        <f>IF(LEN(F572)=0,"",IF(F572&lt;DATE(2024,3,1),IF(G572="Paid by tenant to landlord/third party (RUBS)", INDEX('Calculation Chart - SCC'!$B$3:$B$23, MATCH(E572,'Calculation Chart - SCC'!$A$3:$A$23, 0)),"N/A based on utility billing method"),"N/A move-in date after 3/1/2024"))</f>
        <v/>
      </c>
      <c r="J572" s="165" t="str">
        <f>IF('2 - Unit Info'!T572 &lt;&gt;"", '2 - Unit Info'!T572, "")</f>
        <v/>
      </c>
      <c r="K572" s="164" t="str">
        <f>IF(LEN(F572)=0,"",IF(F572&lt;DATE(2024,3,1),IF(J572="Paid by tenant to landlord/third party (RUBS)", '5 - Utilities Total'!$D$25*'6 - Per Unit Calculation'!D572,"N/A based on utility billing method"),"N/A move-in date after 3/1/2024"))</f>
        <v/>
      </c>
      <c r="L572" s="164" t="str">
        <f>IF(LEN(F572)=0,"",IF(F572&lt;DATE(2024,3,1),IF(J572="Paid by tenant to landlord/third party (RUBS)",INDEX('Calculation Chart - SCC'!$E$3:$E$23, MATCH(E572,'Calculation Chart - SCC'!$D$3:$D$23, 0)),"N/A based on utility billing method"),"N/A move-in date after 3/1/2024"))</f>
        <v/>
      </c>
      <c r="M572" s="165" t="str">
        <f>IF('2 - Unit Info'!U572 &lt;&gt;"", '2 - Unit Info'!U572, "")</f>
        <v/>
      </c>
      <c r="N572" s="164" t="str">
        <f>IF(LEN(F572)=0,"",IF(F572&lt;DATE(2024,3,1),IF(M572="Paid by tenant to landlord/third party (RUBS)", '5 - Utilities Total'!$D$30*'6 - Per Unit Calculation'!D572,"N/A based on utility billing method"),"N/A move-in date after 3/1/2024"))</f>
        <v/>
      </c>
      <c r="O572" s="182" t="str">
        <f>IF(LEN(F572)=0,"",IF(F572&lt;DATE(2024,3,1),IF(M572="Paid by tenant to landlord/third party (RUBS)",INDEX('Calculation Chart - SCC'!$H$3:$H$23, MATCH(E572,'Calculation Chart - SCC'!$G$3:$G$23, 0)),"N/A based on utility billing method"),"N/A move-in date after 3/1/2024"))</f>
        <v/>
      </c>
      <c r="Q572" s="184" t="str">
        <f t="shared" si="18"/>
        <v/>
      </c>
      <c r="R572" s="97" t="str">
        <f t="shared" si="19"/>
        <v/>
      </c>
    </row>
    <row r="573" spans="1:18" ht="15.75" x14ac:dyDescent="0.25">
      <c r="A573" s="159" t="str">
        <f>IF('2 - Unit Info'!A573&lt;&gt;"",'2 - Unit Info'!A573,"")</f>
        <v/>
      </c>
      <c r="B573" s="160" t="str">
        <f>IF('2 - Unit Info'!E573&lt;&gt;"",'2 - Unit Info'!E573,"")</f>
        <v/>
      </c>
      <c r="C573" s="160" t="str">
        <f>IF('2 - Unit Info'!K573&lt;&gt;"",'2 - Unit Info'!K573,"")</f>
        <v/>
      </c>
      <c r="D573" s="160" t="str">
        <f>IF('2 - Unit Info'!H573&lt;&gt;"",'2 - Unit Info'!H573,"")</f>
        <v/>
      </c>
      <c r="E573" s="161" t="str">
        <f>IF('2 - Unit Info'!J573&lt;&gt;"",'2 - Unit Info'!J573,"")</f>
        <v/>
      </c>
      <c r="F573" s="162" t="str">
        <f>IF('2 - Unit Info'!L573 &lt;&gt;"", '2 - Unit Info'!L573, "")</f>
        <v/>
      </c>
      <c r="G573" s="163" t="str">
        <f>IF('2 - Unit Info'!S573 &lt;&gt;"", '2 - Unit Info'!S573, "")</f>
        <v/>
      </c>
      <c r="H573" s="164" t="str">
        <f>IF(LEN(F573)=0,"",IF(F573&lt;DATE(2024,3,1),IF(G573="Paid by tenant to landlord/third party (RUBS)", '5 - Utilities Total'!$D$20*'6 - Per Unit Calculation'!D573,"N/A based on utility billing method"),"N/A move-in date after 3/1/2024"))</f>
        <v/>
      </c>
      <c r="I573" s="164" t="str">
        <f>IF(LEN(F573)=0,"",IF(F573&lt;DATE(2024,3,1),IF(G573="Paid by tenant to landlord/third party (RUBS)", INDEX('Calculation Chart - SCC'!$B$3:$B$23, MATCH(E573,'Calculation Chart - SCC'!$A$3:$A$23, 0)),"N/A based on utility billing method"),"N/A move-in date after 3/1/2024"))</f>
        <v/>
      </c>
      <c r="J573" s="165" t="str">
        <f>IF('2 - Unit Info'!T573 &lt;&gt;"", '2 - Unit Info'!T573, "")</f>
        <v/>
      </c>
      <c r="K573" s="164" t="str">
        <f>IF(LEN(F573)=0,"",IF(F573&lt;DATE(2024,3,1),IF(J573="Paid by tenant to landlord/third party (RUBS)", '5 - Utilities Total'!$D$25*'6 - Per Unit Calculation'!D573,"N/A based on utility billing method"),"N/A move-in date after 3/1/2024"))</f>
        <v/>
      </c>
      <c r="L573" s="164" t="str">
        <f>IF(LEN(F573)=0,"",IF(F573&lt;DATE(2024,3,1),IF(J573="Paid by tenant to landlord/third party (RUBS)",INDEX('Calculation Chart - SCC'!$E$3:$E$23, MATCH(E573,'Calculation Chart - SCC'!$D$3:$D$23, 0)),"N/A based on utility billing method"),"N/A move-in date after 3/1/2024"))</f>
        <v/>
      </c>
      <c r="M573" s="165" t="str">
        <f>IF('2 - Unit Info'!U573 &lt;&gt;"", '2 - Unit Info'!U573, "")</f>
        <v/>
      </c>
      <c r="N573" s="164" t="str">
        <f>IF(LEN(F573)=0,"",IF(F573&lt;DATE(2024,3,1),IF(M573="Paid by tenant to landlord/third party (RUBS)", '5 - Utilities Total'!$D$30*'6 - Per Unit Calculation'!D573,"N/A based on utility billing method"),"N/A move-in date after 3/1/2024"))</f>
        <v/>
      </c>
      <c r="O573" s="182" t="str">
        <f>IF(LEN(F573)=0,"",IF(F573&lt;DATE(2024,3,1),IF(M573="Paid by tenant to landlord/third party (RUBS)",INDEX('Calculation Chart - SCC'!$H$3:$H$23, MATCH(E573,'Calculation Chart - SCC'!$G$3:$G$23, 0)),"N/A based on utility billing method"),"N/A move-in date after 3/1/2024"))</f>
        <v/>
      </c>
      <c r="Q573" s="184" t="str">
        <f t="shared" si="18"/>
        <v/>
      </c>
      <c r="R573" s="97" t="str">
        <f t="shared" si="19"/>
        <v/>
      </c>
    </row>
    <row r="574" spans="1:18" ht="15.75" x14ac:dyDescent="0.25">
      <c r="A574" s="159" t="str">
        <f>IF('2 - Unit Info'!A574&lt;&gt;"",'2 - Unit Info'!A574,"")</f>
        <v/>
      </c>
      <c r="B574" s="160" t="str">
        <f>IF('2 - Unit Info'!E574&lt;&gt;"",'2 - Unit Info'!E574,"")</f>
        <v/>
      </c>
      <c r="C574" s="160" t="str">
        <f>IF('2 - Unit Info'!K574&lt;&gt;"",'2 - Unit Info'!K574,"")</f>
        <v/>
      </c>
      <c r="D574" s="160" t="str">
        <f>IF('2 - Unit Info'!H574&lt;&gt;"",'2 - Unit Info'!H574,"")</f>
        <v/>
      </c>
      <c r="E574" s="161" t="str">
        <f>IF('2 - Unit Info'!J574&lt;&gt;"",'2 - Unit Info'!J574,"")</f>
        <v/>
      </c>
      <c r="F574" s="162" t="str">
        <f>IF('2 - Unit Info'!L574 &lt;&gt;"", '2 - Unit Info'!L574, "")</f>
        <v/>
      </c>
      <c r="G574" s="163" t="str">
        <f>IF('2 - Unit Info'!S574 &lt;&gt;"", '2 - Unit Info'!S574, "")</f>
        <v/>
      </c>
      <c r="H574" s="164" t="str">
        <f>IF(LEN(F574)=0,"",IF(F574&lt;DATE(2024,3,1),IF(G574="Paid by tenant to landlord/third party (RUBS)", '5 - Utilities Total'!$D$20*'6 - Per Unit Calculation'!D574,"N/A based on utility billing method"),"N/A move-in date after 3/1/2024"))</f>
        <v/>
      </c>
      <c r="I574" s="164" t="str">
        <f>IF(LEN(F574)=0,"",IF(F574&lt;DATE(2024,3,1),IF(G574="Paid by tenant to landlord/third party (RUBS)", INDEX('Calculation Chart - SCC'!$B$3:$B$23, MATCH(E574,'Calculation Chart - SCC'!$A$3:$A$23, 0)),"N/A based on utility billing method"),"N/A move-in date after 3/1/2024"))</f>
        <v/>
      </c>
      <c r="J574" s="165" t="str">
        <f>IF('2 - Unit Info'!T574 &lt;&gt;"", '2 - Unit Info'!T574, "")</f>
        <v/>
      </c>
      <c r="K574" s="164" t="str">
        <f>IF(LEN(F574)=0,"",IF(F574&lt;DATE(2024,3,1),IF(J574="Paid by tenant to landlord/third party (RUBS)", '5 - Utilities Total'!$D$25*'6 - Per Unit Calculation'!D574,"N/A based on utility billing method"),"N/A move-in date after 3/1/2024"))</f>
        <v/>
      </c>
      <c r="L574" s="164" t="str">
        <f>IF(LEN(F574)=0,"",IF(F574&lt;DATE(2024,3,1),IF(J574="Paid by tenant to landlord/third party (RUBS)",INDEX('Calculation Chart - SCC'!$E$3:$E$23, MATCH(E574,'Calculation Chart - SCC'!$D$3:$D$23, 0)),"N/A based on utility billing method"),"N/A move-in date after 3/1/2024"))</f>
        <v/>
      </c>
      <c r="M574" s="165" t="str">
        <f>IF('2 - Unit Info'!U574 &lt;&gt;"", '2 - Unit Info'!U574, "")</f>
        <v/>
      </c>
      <c r="N574" s="164" t="str">
        <f>IF(LEN(F574)=0,"",IF(F574&lt;DATE(2024,3,1),IF(M574="Paid by tenant to landlord/third party (RUBS)", '5 - Utilities Total'!$D$30*'6 - Per Unit Calculation'!D574,"N/A based on utility billing method"),"N/A move-in date after 3/1/2024"))</f>
        <v/>
      </c>
      <c r="O574" s="182" t="str">
        <f>IF(LEN(F574)=0,"",IF(F574&lt;DATE(2024,3,1),IF(M574="Paid by tenant to landlord/third party (RUBS)",INDEX('Calculation Chart - SCC'!$H$3:$H$23, MATCH(E574,'Calculation Chart - SCC'!$G$3:$G$23, 0)),"N/A based on utility billing method"),"N/A move-in date after 3/1/2024"))</f>
        <v/>
      </c>
      <c r="Q574" s="184" t="str">
        <f t="shared" si="18"/>
        <v/>
      </c>
      <c r="R574" s="97" t="str">
        <f t="shared" si="19"/>
        <v/>
      </c>
    </row>
    <row r="575" spans="1:18" ht="15.75" x14ac:dyDescent="0.25">
      <c r="A575" s="159" t="str">
        <f>IF('2 - Unit Info'!A575&lt;&gt;"",'2 - Unit Info'!A575,"")</f>
        <v/>
      </c>
      <c r="B575" s="160" t="str">
        <f>IF('2 - Unit Info'!E575&lt;&gt;"",'2 - Unit Info'!E575,"")</f>
        <v/>
      </c>
      <c r="C575" s="160" t="str">
        <f>IF('2 - Unit Info'!K575&lt;&gt;"",'2 - Unit Info'!K575,"")</f>
        <v/>
      </c>
      <c r="D575" s="160" t="str">
        <f>IF('2 - Unit Info'!H575&lt;&gt;"",'2 - Unit Info'!H575,"")</f>
        <v/>
      </c>
      <c r="E575" s="161" t="str">
        <f>IF('2 - Unit Info'!J575&lt;&gt;"",'2 - Unit Info'!J575,"")</f>
        <v/>
      </c>
      <c r="F575" s="162" t="str">
        <f>IF('2 - Unit Info'!L575 &lt;&gt;"", '2 - Unit Info'!L575, "")</f>
        <v/>
      </c>
      <c r="G575" s="163" t="str">
        <f>IF('2 - Unit Info'!S575 &lt;&gt;"", '2 - Unit Info'!S575, "")</f>
        <v/>
      </c>
      <c r="H575" s="164" t="str">
        <f>IF(LEN(F575)=0,"",IF(F575&lt;DATE(2024,3,1),IF(G575="Paid by tenant to landlord/third party (RUBS)", '5 - Utilities Total'!$D$20*'6 - Per Unit Calculation'!D575,"N/A based on utility billing method"),"N/A move-in date after 3/1/2024"))</f>
        <v/>
      </c>
      <c r="I575" s="164" t="str">
        <f>IF(LEN(F575)=0,"",IF(F575&lt;DATE(2024,3,1),IF(G575="Paid by tenant to landlord/third party (RUBS)", INDEX('Calculation Chart - SCC'!$B$3:$B$23, MATCH(E575,'Calculation Chart - SCC'!$A$3:$A$23, 0)),"N/A based on utility billing method"),"N/A move-in date after 3/1/2024"))</f>
        <v/>
      </c>
      <c r="J575" s="165" t="str">
        <f>IF('2 - Unit Info'!T575 &lt;&gt;"", '2 - Unit Info'!T575, "")</f>
        <v/>
      </c>
      <c r="K575" s="164" t="str">
        <f>IF(LEN(F575)=0,"",IF(F575&lt;DATE(2024,3,1),IF(J575="Paid by tenant to landlord/third party (RUBS)", '5 - Utilities Total'!$D$25*'6 - Per Unit Calculation'!D575,"N/A based on utility billing method"),"N/A move-in date after 3/1/2024"))</f>
        <v/>
      </c>
      <c r="L575" s="164" t="str">
        <f>IF(LEN(F575)=0,"",IF(F575&lt;DATE(2024,3,1),IF(J575="Paid by tenant to landlord/third party (RUBS)",INDEX('Calculation Chart - SCC'!$E$3:$E$23, MATCH(E575,'Calculation Chart - SCC'!$D$3:$D$23, 0)),"N/A based on utility billing method"),"N/A move-in date after 3/1/2024"))</f>
        <v/>
      </c>
      <c r="M575" s="165" t="str">
        <f>IF('2 - Unit Info'!U575 &lt;&gt;"", '2 - Unit Info'!U575, "")</f>
        <v/>
      </c>
      <c r="N575" s="164" t="str">
        <f>IF(LEN(F575)=0,"",IF(F575&lt;DATE(2024,3,1),IF(M575="Paid by tenant to landlord/third party (RUBS)", '5 - Utilities Total'!$D$30*'6 - Per Unit Calculation'!D575,"N/A based on utility billing method"),"N/A move-in date after 3/1/2024"))</f>
        <v/>
      </c>
      <c r="O575" s="182" t="str">
        <f>IF(LEN(F575)=0,"",IF(F575&lt;DATE(2024,3,1),IF(M575="Paid by tenant to landlord/third party (RUBS)",INDEX('Calculation Chart - SCC'!$H$3:$H$23, MATCH(E575,'Calculation Chart - SCC'!$G$3:$G$23, 0)),"N/A based on utility billing method"),"N/A move-in date after 3/1/2024"))</f>
        <v/>
      </c>
      <c r="Q575" s="184" t="str">
        <f t="shared" si="18"/>
        <v/>
      </c>
      <c r="R575" s="97" t="str">
        <f t="shared" si="19"/>
        <v/>
      </c>
    </row>
    <row r="576" spans="1:18" ht="15.75" x14ac:dyDescent="0.25">
      <c r="A576" s="159" t="str">
        <f>IF('2 - Unit Info'!A576&lt;&gt;"",'2 - Unit Info'!A576,"")</f>
        <v/>
      </c>
      <c r="B576" s="160" t="str">
        <f>IF('2 - Unit Info'!E576&lt;&gt;"",'2 - Unit Info'!E576,"")</f>
        <v/>
      </c>
      <c r="C576" s="160" t="str">
        <f>IF('2 - Unit Info'!K576&lt;&gt;"",'2 - Unit Info'!K576,"")</f>
        <v/>
      </c>
      <c r="D576" s="160" t="str">
        <f>IF('2 - Unit Info'!H576&lt;&gt;"",'2 - Unit Info'!H576,"")</f>
        <v/>
      </c>
      <c r="E576" s="161" t="str">
        <f>IF('2 - Unit Info'!J576&lt;&gt;"",'2 - Unit Info'!J576,"")</f>
        <v/>
      </c>
      <c r="F576" s="162" t="str">
        <f>IF('2 - Unit Info'!L576 &lt;&gt;"", '2 - Unit Info'!L576, "")</f>
        <v/>
      </c>
      <c r="G576" s="163" t="str">
        <f>IF('2 - Unit Info'!S576 &lt;&gt;"", '2 - Unit Info'!S576, "")</f>
        <v/>
      </c>
      <c r="H576" s="164" t="str">
        <f>IF(LEN(F576)=0,"",IF(F576&lt;DATE(2024,3,1),IF(G576="Paid by tenant to landlord/third party (RUBS)", '5 - Utilities Total'!$D$20*'6 - Per Unit Calculation'!D576,"N/A based on utility billing method"),"N/A move-in date after 3/1/2024"))</f>
        <v/>
      </c>
      <c r="I576" s="164" t="str">
        <f>IF(LEN(F576)=0,"",IF(F576&lt;DATE(2024,3,1),IF(G576="Paid by tenant to landlord/third party (RUBS)", INDEX('Calculation Chart - SCC'!$B$3:$B$23, MATCH(E576,'Calculation Chart - SCC'!$A$3:$A$23, 0)),"N/A based on utility billing method"),"N/A move-in date after 3/1/2024"))</f>
        <v/>
      </c>
      <c r="J576" s="165" t="str">
        <f>IF('2 - Unit Info'!T576 &lt;&gt;"", '2 - Unit Info'!T576, "")</f>
        <v/>
      </c>
      <c r="K576" s="164" t="str">
        <f>IF(LEN(F576)=0,"",IF(F576&lt;DATE(2024,3,1),IF(J576="Paid by tenant to landlord/third party (RUBS)", '5 - Utilities Total'!$D$25*'6 - Per Unit Calculation'!D576,"N/A based on utility billing method"),"N/A move-in date after 3/1/2024"))</f>
        <v/>
      </c>
      <c r="L576" s="164" t="str">
        <f>IF(LEN(F576)=0,"",IF(F576&lt;DATE(2024,3,1),IF(J576="Paid by tenant to landlord/third party (RUBS)",INDEX('Calculation Chart - SCC'!$E$3:$E$23, MATCH(E576,'Calculation Chart - SCC'!$D$3:$D$23, 0)),"N/A based on utility billing method"),"N/A move-in date after 3/1/2024"))</f>
        <v/>
      </c>
      <c r="M576" s="165" t="str">
        <f>IF('2 - Unit Info'!U576 &lt;&gt;"", '2 - Unit Info'!U576, "")</f>
        <v/>
      </c>
      <c r="N576" s="164" t="str">
        <f>IF(LEN(F576)=0,"",IF(F576&lt;DATE(2024,3,1),IF(M576="Paid by tenant to landlord/third party (RUBS)", '5 - Utilities Total'!$D$30*'6 - Per Unit Calculation'!D576,"N/A based on utility billing method"),"N/A move-in date after 3/1/2024"))</f>
        <v/>
      </c>
      <c r="O576" s="182" t="str">
        <f>IF(LEN(F576)=0,"",IF(F576&lt;DATE(2024,3,1),IF(M576="Paid by tenant to landlord/third party (RUBS)",INDEX('Calculation Chart - SCC'!$H$3:$H$23, MATCH(E576,'Calculation Chart - SCC'!$G$3:$G$23, 0)),"N/A based on utility billing method"),"N/A move-in date after 3/1/2024"))</f>
        <v/>
      </c>
      <c r="Q576" s="184" t="str">
        <f t="shared" si="18"/>
        <v/>
      </c>
      <c r="R576" s="97" t="str">
        <f t="shared" si="19"/>
        <v/>
      </c>
    </row>
    <row r="577" spans="1:18" ht="15.75" x14ac:dyDescent="0.25">
      <c r="A577" s="159" t="str">
        <f>IF('2 - Unit Info'!A577&lt;&gt;"",'2 - Unit Info'!A577,"")</f>
        <v/>
      </c>
      <c r="B577" s="160" t="str">
        <f>IF('2 - Unit Info'!E577&lt;&gt;"",'2 - Unit Info'!E577,"")</f>
        <v/>
      </c>
      <c r="C577" s="160" t="str">
        <f>IF('2 - Unit Info'!K577&lt;&gt;"",'2 - Unit Info'!K577,"")</f>
        <v/>
      </c>
      <c r="D577" s="160" t="str">
        <f>IF('2 - Unit Info'!H577&lt;&gt;"",'2 - Unit Info'!H577,"")</f>
        <v/>
      </c>
      <c r="E577" s="161" t="str">
        <f>IF('2 - Unit Info'!J577&lt;&gt;"",'2 - Unit Info'!J577,"")</f>
        <v/>
      </c>
      <c r="F577" s="162" t="str">
        <f>IF('2 - Unit Info'!L577 &lt;&gt;"", '2 - Unit Info'!L577, "")</f>
        <v/>
      </c>
      <c r="G577" s="163" t="str">
        <f>IF('2 - Unit Info'!S577 &lt;&gt;"", '2 - Unit Info'!S577, "")</f>
        <v/>
      </c>
      <c r="H577" s="164" t="str">
        <f>IF(LEN(F577)=0,"",IF(F577&lt;DATE(2024,3,1),IF(G577="Paid by tenant to landlord/third party (RUBS)", '5 - Utilities Total'!$D$20*'6 - Per Unit Calculation'!D577,"N/A based on utility billing method"),"N/A move-in date after 3/1/2024"))</f>
        <v/>
      </c>
      <c r="I577" s="164" t="str">
        <f>IF(LEN(F577)=0,"",IF(F577&lt;DATE(2024,3,1),IF(G577="Paid by tenant to landlord/third party (RUBS)", INDEX('Calculation Chart - SCC'!$B$3:$B$23, MATCH(E577,'Calculation Chart - SCC'!$A$3:$A$23, 0)),"N/A based on utility billing method"),"N/A move-in date after 3/1/2024"))</f>
        <v/>
      </c>
      <c r="J577" s="165" t="str">
        <f>IF('2 - Unit Info'!T577 &lt;&gt;"", '2 - Unit Info'!T577, "")</f>
        <v/>
      </c>
      <c r="K577" s="164" t="str">
        <f>IF(LEN(F577)=0,"",IF(F577&lt;DATE(2024,3,1),IF(J577="Paid by tenant to landlord/third party (RUBS)", '5 - Utilities Total'!$D$25*'6 - Per Unit Calculation'!D577,"N/A based on utility billing method"),"N/A move-in date after 3/1/2024"))</f>
        <v/>
      </c>
      <c r="L577" s="164" t="str">
        <f>IF(LEN(F577)=0,"",IF(F577&lt;DATE(2024,3,1),IF(J577="Paid by tenant to landlord/third party (RUBS)",INDEX('Calculation Chart - SCC'!$E$3:$E$23, MATCH(E577,'Calculation Chart - SCC'!$D$3:$D$23, 0)),"N/A based on utility billing method"),"N/A move-in date after 3/1/2024"))</f>
        <v/>
      </c>
      <c r="M577" s="165" t="str">
        <f>IF('2 - Unit Info'!U577 &lt;&gt;"", '2 - Unit Info'!U577, "")</f>
        <v/>
      </c>
      <c r="N577" s="164" t="str">
        <f>IF(LEN(F577)=0,"",IF(F577&lt;DATE(2024,3,1),IF(M577="Paid by tenant to landlord/third party (RUBS)", '5 - Utilities Total'!$D$30*'6 - Per Unit Calculation'!D577,"N/A based on utility billing method"),"N/A move-in date after 3/1/2024"))</f>
        <v/>
      </c>
      <c r="O577" s="182" t="str">
        <f>IF(LEN(F577)=0,"",IF(F577&lt;DATE(2024,3,1),IF(M577="Paid by tenant to landlord/third party (RUBS)",INDEX('Calculation Chart - SCC'!$H$3:$H$23, MATCH(E577,'Calculation Chart - SCC'!$G$3:$G$23, 0)),"N/A based on utility billing method"),"N/A move-in date after 3/1/2024"))</f>
        <v/>
      </c>
      <c r="Q577" s="184" t="str">
        <f t="shared" si="18"/>
        <v/>
      </c>
      <c r="R577" s="97" t="str">
        <f t="shared" si="19"/>
        <v/>
      </c>
    </row>
    <row r="578" spans="1:18" ht="15.75" x14ac:dyDescent="0.25">
      <c r="A578" s="159" t="str">
        <f>IF('2 - Unit Info'!A578&lt;&gt;"",'2 - Unit Info'!A578,"")</f>
        <v/>
      </c>
      <c r="B578" s="160" t="str">
        <f>IF('2 - Unit Info'!E578&lt;&gt;"",'2 - Unit Info'!E578,"")</f>
        <v/>
      </c>
      <c r="C578" s="160" t="str">
        <f>IF('2 - Unit Info'!K578&lt;&gt;"",'2 - Unit Info'!K578,"")</f>
        <v/>
      </c>
      <c r="D578" s="160" t="str">
        <f>IF('2 - Unit Info'!H578&lt;&gt;"",'2 - Unit Info'!H578,"")</f>
        <v/>
      </c>
      <c r="E578" s="161" t="str">
        <f>IF('2 - Unit Info'!J578&lt;&gt;"",'2 - Unit Info'!J578,"")</f>
        <v/>
      </c>
      <c r="F578" s="162" t="str">
        <f>IF('2 - Unit Info'!L578 &lt;&gt;"", '2 - Unit Info'!L578, "")</f>
        <v/>
      </c>
      <c r="G578" s="163" t="str">
        <f>IF('2 - Unit Info'!S578 &lt;&gt;"", '2 - Unit Info'!S578, "")</f>
        <v/>
      </c>
      <c r="H578" s="164" t="str">
        <f>IF(LEN(F578)=0,"",IF(F578&lt;DATE(2024,3,1),IF(G578="Paid by tenant to landlord/third party (RUBS)", '5 - Utilities Total'!$D$20*'6 - Per Unit Calculation'!D578,"N/A based on utility billing method"),"N/A move-in date after 3/1/2024"))</f>
        <v/>
      </c>
      <c r="I578" s="164" t="str">
        <f>IF(LEN(F578)=0,"",IF(F578&lt;DATE(2024,3,1),IF(G578="Paid by tenant to landlord/third party (RUBS)", INDEX('Calculation Chart - SCC'!$B$3:$B$23, MATCH(E578,'Calculation Chart - SCC'!$A$3:$A$23, 0)),"N/A based on utility billing method"),"N/A move-in date after 3/1/2024"))</f>
        <v/>
      </c>
      <c r="J578" s="165" t="str">
        <f>IF('2 - Unit Info'!T578 &lt;&gt;"", '2 - Unit Info'!T578, "")</f>
        <v/>
      </c>
      <c r="K578" s="164" t="str">
        <f>IF(LEN(F578)=0,"",IF(F578&lt;DATE(2024,3,1),IF(J578="Paid by tenant to landlord/third party (RUBS)", '5 - Utilities Total'!$D$25*'6 - Per Unit Calculation'!D578,"N/A based on utility billing method"),"N/A move-in date after 3/1/2024"))</f>
        <v/>
      </c>
      <c r="L578" s="164" t="str">
        <f>IF(LEN(F578)=0,"",IF(F578&lt;DATE(2024,3,1),IF(J578="Paid by tenant to landlord/third party (RUBS)",INDEX('Calculation Chart - SCC'!$E$3:$E$23, MATCH(E578,'Calculation Chart - SCC'!$D$3:$D$23, 0)),"N/A based on utility billing method"),"N/A move-in date after 3/1/2024"))</f>
        <v/>
      </c>
      <c r="M578" s="165" t="str">
        <f>IF('2 - Unit Info'!U578 &lt;&gt;"", '2 - Unit Info'!U578, "")</f>
        <v/>
      </c>
      <c r="N578" s="164" t="str">
        <f>IF(LEN(F578)=0,"",IF(F578&lt;DATE(2024,3,1),IF(M578="Paid by tenant to landlord/third party (RUBS)", '5 - Utilities Total'!$D$30*'6 - Per Unit Calculation'!D578,"N/A based on utility billing method"),"N/A move-in date after 3/1/2024"))</f>
        <v/>
      </c>
      <c r="O578" s="182" t="str">
        <f>IF(LEN(F578)=0,"",IF(F578&lt;DATE(2024,3,1),IF(M578="Paid by tenant to landlord/third party (RUBS)",INDEX('Calculation Chart - SCC'!$H$3:$H$23, MATCH(E578,'Calculation Chart - SCC'!$G$3:$G$23, 0)),"N/A based on utility billing method"),"N/A move-in date after 3/1/2024"))</f>
        <v/>
      </c>
      <c r="Q578" s="184" t="str">
        <f t="shared" si="18"/>
        <v/>
      </c>
      <c r="R578" s="97" t="str">
        <f t="shared" si="19"/>
        <v/>
      </c>
    </row>
    <row r="579" spans="1:18" ht="15.75" x14ac:dyDescent="0.25">
      <c r="A579" s="159" t="str">
        <f>IF('2 - Unit Info'!A579&lt;&gt;"",'2 - Unit Info'!A579,"")</f>
        <v/>
      </c>
      <c r="B579" s="160" t="str">
        <f>IF('2 - Unit Info'!E579&lt;&gt;"",'2 - Unit Info'!E579,"")</f>
        <v/>
      </c>
      <c r="C579" s="160" t="str">
        <f>IF('2 - Unit Info'!K579&lt;&gt;"",'2 - Unit Info'!K579,"")</f>
        <v/>
      </c>
      <c r="D579" s="160" t="str">
        <f>IF('2 - Unit Info'!H579&lt;&gt;"",'2 - Unit Info'!H579,"")</f>
        <v/>
      </c>
      <c r="E579" s="161" t="str">
        <f>IF('2 - Unit Info'!J579&lt;&gt;"",'2 - Unit Info'!J579,"")</f>
        <v/>
      </c>
      <c r="F579" s="162" t="str">
        <f>IF('2 - Unit Info'!L579 &lt;&gt;"", '2 - Unit Info'!L579, "")</f>
        <v/>
      </c>
      <c r="G579" s="163" t="str">
        <f>IF('2 - Unit Info'!S579 &lt;&gt;"", '2 - Unit Info'!S579, "")</f>
        <v/>
      </c>
      <c r="H579" s="164" t="str">
        <f>IF(LEN(F579)=0,"",IF(F579&lt;DATE(2024,3,1),IF(G579="Paid by tenant to landlord/third party (RUBS)", '5 - Utilities Total'!$D$20*'6 - Per Unit Calculation'!D579,"N/A based on utility billing method"),"N/A move-in date after 3/1/2024"))</f>
        <v/>
      </c>
      <c r="I579" s="164" t="str">
        <f>IF(LEN(F579)=0,"",IF(F579&lt;DATE(2024,3,1),IF(G579="Paid by tenant to landlord/third party (RUBS)", INDEX('Calculation Chart - SCC'!$B$3:$B$23, MATCH(E579,'Calculation Chart - SCC'!$A$3:$A$23, 0)),"N/A based on utility billing method"),"N/A move-in date after 3/1/2024"))</f>
        <v/>
      </c>
      <c r="J579" s="165" t="str">
        <f>IF('2 - Unit Info'!T579 &lt;&gt;"", '2 - Unit Info'!T579, "")</f>
        <v/>
      </c>
      <c r="K579" s="164" t="str">
        <f>IF(LEN(F579)=0,"",IF(F579&lt;DATE(2024,3,1),IF(J579="Paid by tenant to landlord/third party (RUBS)", '5 - Utilities Total'!$D$25*'6 - Per Unit Calculation'!D579,"N/A based on utility billing method"),"N/A move-in date after 3/1/2024"))</f>
        <v/>
      </c>
      <c r="L579" s="164" t="str">
        <f>IF(LEN(F579)=0,"",IF(F579&lt;DATE(2024,3,1),IF(J579="Paid by tenant to landlord/third party (RUBS)",INDEX('Calculation Chart - SCC'!$E$3:$E$23, MATCH(E579,'Calculation Chart - SCC'!$D$3:$D$23, 0)),"N/A based on utility billing method"),"N/A move-in date after 3/1/2024"))</f>
        <v/>
      </c>
      <c r="M579" s="165" t="str">
        <f>IF('2 - Unit Info'!U579 &lt;&gt;"", '2 - Unit Info'!U579, "")</f>
        <v/>
      </c>
      <c r="N579" s="164" t="str">
        <f>IF(LEN(F579)=0,"",IF(F579&lt;DATE(2024,3,1),IF(M579="Paid by tenant to landlord/third party (RUBS)", '5 - Utilities Total'!$D$30*'6 - Per Unit Calculation'!D579,"N/A based on utility billing method"),"N/A move-in date after 3/1/2024"))</f>
        <v/>
      </c>
      <c r="O579" s="182" t="str">
        <f>IF(LEN(F579)=0,"",IF(F579&lt;DATE(2024,3,1),IF(M579="Paid by tenant to landlord/third party (RUBS)",INDEX('Calculation Chart - SCC'!$H$3:$H$23, MATCH(E579,'Calculation Chart - SCC'!$G$3:$G$23, 0)),"N/A based on utility billing method"),"N/A move-in date after 3/1/2024"))</f>
        <v/>
      </c>
      <c r="Q579" s="184" t="str">
        <f t="shared" si="18"/>
        <v/>
      </c>
      <c r="R579" s="97" t="str">
        <f t="shared" si="19"/>
        <v/>
      </c>
    </row>
    <row r="580" spans="1:18" ht="15.75" x14ac:dyDescent="0.25">
      <c r="A580" s="159" t="str">
        <f>IF('2 - Unit Info'!A580&lt;&gt;"",'2 - Unit Info'!A580,"")</f>
        <v/>
      </c>
      <c r="B580" s="160" t="str">
        <f>IF('2 - Unit Info'!E580&lt;&gt;"",'2 - Unit Info'!E580,"")</f>
        <v/>
      </c>
      <c r="C580" s="160" t="str">
        <f>IF('2 - Unit Info'!K580&lt;&gt;"",'2 - Unit Info'!K580,"")</f>
        <v/>
      </c>
      <c r="D580" s="160" t="str">
        <f>IF('2 - Unit Info'!H580&lt;&gt;"",'2 - Unit Info'!H580,"")</f>
        <v/>
      </c>
      <c r="E580" s="161" t="str">
        <f>IF('2 - Unit Info'!J580&lt;&gt;"",'2 - Unit Info'!J580,"")</f>
        <v/>
      </c>
      <c r="F580" s="162" t="str">
        <f>IF('2 - Unit Info'!L580 &lt;&gt;"", '2 - Unit Info'!L580, "")</f>
        <v/>
      </c>
      <c r="G580" s="163" t="str">
        <f>IF('2 - Unit Info'!S580 &lt;&gt;"", '2 - Unit Info'!S580, "")</f>
        <v/>
      </c>
      <c r="H580" s="164" t="str">
        <f>IF(LEN(F580)=0,"",IF(F580&lt;DATE(2024,3,1),IF(G580="Paid by tenant to landlord/third party (RUBS)", '5 - Utilities Total'!$D$20*'6 - Per Unit Calculation'!D580,"N/A based on utility billing method"),"N/A move-in date after 3/1/2024"))</f>
        <v/>
      </c>
      <c r="I580" s="164" t="str">
        <f>IF(LEN(F580)=0,"",IF(F580&lt;DATE(2024,3,1),IF(G580="Paid by tenant to landlord/third party (RUBS)", INDEX('Calculation Chart - SCC'!$B$3:$B$23, MATCH(E580,'Calculation Chart - SCC'!$A$3:$A$23, 0)),"N/A based on utility billing method"),"N/A move-in date after 3/1/2024"))</f>
        <v/>
      </c>
      <c r="J580" s="165" t="str">
        <f>IF('2 - Unit Info'!T580 &lt;&gt;"", '2 - Unit Info'!T580, "")</f>
        <v/>
      </c>
      <c r="K580" s="164" t="str">
        <f>IF(LEN(F580)=0,"",IF(F580&lt;DATE(2024,3,1),IF(J580="Paid by tenant to landlord/third party (RUBS)", '5 - Utilities Total'!$D$25*'6 - Per Unit Calculation'!D580,"N/A based on utility billing method"),"N/A move-in date after 3/1/2024"))</f>
        <v/>
      </c>
      <c r="L580" s="164" t="str">
        <f>IF(LEN(F580)=0,"",IF(F580&lt;DATE(2024,3,1),IF(J580="Paid by tenant to landlord/third party (RUBS)",INDEX('Calculation Chart - SCC'!$E$3:$E$23, MATCH(E580,'Calculation Chart - SCC'!$D$3:$D$23, 0)),"N/A based on utility billing method"),"N/A move-in date after 3/1/2024"))</f>
        <v/>
      </c>
      <c r="M580" s="165" t="str">
        <f>IF('2 - Unit Info'!U580 &lt;&gt;"", '2 - Unit Info'!U580, "")</f>
        <v/>
      </c>
      <c r="N580" s="164" t="str">
        <f>IF(LEN(F580)=0,"",IF(F580&lt;DATE(2024,3,1),IF(M580="Paid by tenant to landlord/third party (RUBS)", '5 - Utilities Total'!$D$30*'6 - Per Unit Calculation'!D580,"N/A based on utility billing method"),"N/A move-in date after 3/1/2024"))</f>
        <v/>
      </c>
      <c r="O580" s="182" t="str">
        <f>IF(LEN(F580)=0,"",IF(F580&lt;DATE(2024,3,1),IF(M580="Paid by tenant to landlord/third party (RUBS)",INDEX('Calculation Chart - SCC'!$H$3:$H$23, MATCH(E580,'Calculation Chart - SCC'!$G$3:$G$23, 0)),"N/A based on utility billing method"),"N/A move-in date after 3/1/2024"))</f>
        <v/>
      </c>
      <c r="Q580" s="184" t="str">
        <f t="shared" ref="Q580:Q600" si="20">IF(LEN(F580)=0,"",IF(F580&lt;DATE(2024,3,1),IF(SUM(H580,K580,N580)=0,"N/A based on utility billing method",SUM(H580,K580,N580)),"N/A move-in date after 3/1/2024"))</f>
        <v/>
      </c>
      <c r="R580" s="97" t="str">
        <f t="shared" ref="R580:R600" si="21">IF(LEN(F580)=0,"",IF(F580&lt;DATE(2024,3,1), IF(SUM(I580,L580,O580)=0, "N/A based on utility billing method", SUM(I580,L580,O580)), "N/A move-in date after 3/1/2024"))</f>
        <v/>
      </c>
    </row>
    <row r="581" spans="1:18" ht="15.75" x14ac:dyDescent="0.25">
      <c r="A581" s="159" t="str">
        <f>IF('2 - Unit Info'!A581&lt;&gt;"",'2 - Unit Info'!A581,"")</f>
        <v/>
      </c>
      <c r="B581" s="160" t="str">
        <f>IF('2 - Unit Info'!E581&lt;&gt;"",'2 - Unit Info'!E581,"")</f>
        <v/>
      </c>
      <c r="C581" s="160" t="str">
        <f>IF('2 - Unit Info'!K581&lt;&gt;"",'2 - Unit Info'!K581,"")</f>
        <v/>
      </c>
      <c r="D581" s="160" t="str">
        <f>IF('2 - Unit Info'!H581&lt;&gt;"",'2 - Unit Info'!H581,"")</f>
        <v/>
      </c>
      <c r="E581" s="161" t="str">
        <f>IF('2 - Unit Info'!J581&lt;&gt;"",'2 - Unit Info'!J581,"")</f>
        <v/>
      </c>
      <c r="F581" s="162" t="str">
        <f>IF('2 - Unit Info'!L581 &lt;&gt;"", '2 - Unit Info'!L581, "")</f>
        <v/>
      </c>
      <c r="G581" s="163" t="str">
        <f>IF('2 - Unit Info'!S581 &lt;&gt;"", '2 - Unit Info'!S581, "")</f>
        <v/>
      </c>
      <c r="H581" s="164" t="str">
        <f>IF(LEN(F581)=0,"",IF(F581&lt;DATE(2024,3,1),IF(G581="Paid by tenant to landlord/third party (RUBS)", '5 - Utilities Total'!$D$20*'6 - Per Unit Calculation'!D581,"N/A based on utility billing method"),"N/A move-in date after 3/1/2024"))</f>
        <v/>
      </c>
      <c r="I581" s="164" t="str">
        <f>IF(LEN(F581)=0,"",IF(F581&lt;DATE(2024,3,1),IF(G581="Paid by tenant to landlord/third party (RUBS)", INDEX('Calculation Chart - SCC'!$B$3:$B$23, MATCH(E581,'Calculation Chart - SCC'!$A$3:$A$23, 0)),"N/A based on utility billing method"),"N/A move-in date after 3/1/2024"))</f>
        <v/>
      </c>
      <c r="J581" s="165" t="str">
        <f>IF('2 - Unit Info'!T581 &lt;&gt;"", '2 - Unit Info'!T581, "")</f>
        <v/>
      </c>
      <c r="K581" s="164" t="str">
        <f>IF(LEN(F581)=0,"",IF(F581&lt;DATE(2024,3,1),IF(J581="Paid by tenant to landlord/third party (RUBS)", '5 - Utilities Total'!$D$25*'6 - Per Unit Calculation'!D581,"N/A based on utility billing method"),"N/A move-in date after 3/1/2024"))</f>
        <v/>
      </c>
      <c r="L581" s="164" t="str">
        <f>IF(LEN(F581)=0,"",IF(F581&lt;DATE(2024,3,1),IF(J581="Paid by tenant to landlord/third party (RUBS)",INDEX('Calculation Chart - SCC'!$E$3:$E$23, MATCH(E581,'Calculation Chart - SCC'!$D$3:$D$23, 0)),"N/A based on utility billing method"),"N/A move-in date after 3/1/2024"))</f>
        <v/>
      </c>
      <c r="M581" s="165" t="str">
        <f>IF('2 - Unit Info'!U581 &lt;&gt;"", '2 - Unit Info'!U581, "")</f>
        <v/>
      </c>
      <c r="N581" s="164" t="str">
        <f>IF(LEN(F581)=0,"",IF(F581&lt;DATE(2024,3,1),IF(M581="Paid by tenant to landlord/third party (RUBS)", '5 - Utilities Total'!$D$30*'6 - Per Unit Calculation'!D581,"N/A based on utility billing method"),"N/A move-in date after 3/1/2024"))</f>
        <v/>
      </c>
      <c r="O581" s="182" t="str">
        <f>IF(LEN(F581)=0,"",IF(F581&lt;DATE(2024,3,1),IF(M581="Paid by tenant to landlord/third party (RUBS)",INDEX('Calculation Chart - SCC'!$H$3:$H$23, MATCH(E581,'Calculation Chart - SCC'!$G$3:$G$23, 0)),"N/A based on utility billing method"),"N/A move-in date after 3/1/2024"))</f>
        <v/>
      </c>
      <c r="Q581" s="184" t="str">
        <f t="shared" si="20"/>
        <v/>
      </c>
      <c r="R581" s="97" t="str">
        <f t="shared" si="21"/>
        <v/>
      </c>
    </row>
    <row r="582" spans="1:18" ht="15.75" x14ac:dyDescent="0.25">
      <c r="A582" s="159" t="str">
        <f>IF('2 - Unit Info'!A582&lt;&gt;"",'2 - Unit Info'!A582,"")</f>
        <v/>
      </c>
      <c r="B582" s="160" t="str">
        <f>IF('2 - Unit Info'!E582&lt;&gt;"",'2 - Unit Info'!E582,"")</f>
        <v/>
      </c>
      <c r="C582" s="160" t="str">
        <f>IF('2 - Unit Info'!K582&lt;&gt;"",'2 - Unit Info'!K582,"")</f>
        <v/>
      </c>
      <c r="D582" s="160" t="str">
        <f>IF('2 - Unit Info'!H582&lt;&gt;"",'2 - Unit Info'!H582,"")</f>
        <v/>
      </c>
      <c r="E582" s="161" t="str">
        <f>IF('2 - Unit Info'!J582&lt;&gt;"",'2 - Unit Info'!J582,"")</f>
        <v/>
      </c>
      <c r="F582" s="162" t="str">
        <f>IF('2 - Unit Info'!L582 &lt;&gt;"", '2 - Unit Info'!L582, "")</f>
        <v/>
      </c>
      <c r="G582" s="163" t="str">
        <f>IF('2 - Unit Info'!S582 &lt;&gt;"", '2 - Unit Info'!S582, "")</f>
        <v/>
      </c>
      <c r="H582" s="164" t="str">
        <f>IF(LEN(F582)=0,"",IF(F582&lt;DATE(2024,3,1),IF(G582="Paid by tenant to landlord/third party (RUBS)", '5 - Utilities Total'!$D$20*'6 - Per Unit Calculation'!D582,"N/A based on utility billing method"),"N/A move-in date after 3/1/2024"))</f>
        <v/>
      </c>
      <c r="I582" s="164" t="str">
        <f>IF(LEN(F582)=0,"",IF(F582&lt;DATE(2024,3,1),IF(G582="Paid by tenant to landlord/third party (RUBS)", INDEX('Calculation Chart - SCC'!$B$3:$B$23, MATCH(E582,'Calculation Chart - SCC'!$A$3:$A$23, 0)),"N/A based on utility billing method"),"N/A move-in date after 3/1/2024"))</f>
        <v/>
      </c>
      <c r="J582" s="165" t="str">
        <f>IF('2 - Unit Info'!T582 &lt;&gt;"", '2 - Unit Info'!T582, "")</f>
        <v/>
      </c>
      <c r="K582" s="164" t="str">
        <f>IF(LEN(F582)=0,"",IF(F582&lt;DATE(2024,3,1),IF(J582="Paid by tenant to landlord/third party (RUBS)", '5 - Utilities Total'!$D$25*'6 - Per Unit Calculation'!D582,"N/A based on utility billing method"),"N/A move-in date after 3/1/2024"))</f>
        <v/>
      </c>
      <c r="L582" s="164" t="str">
        <f>IF(LEN(F582)=0,"",IF(F582&lt;DATE(2024,3,1),IF(J582="Paid by tenant to landlord/third party (RUBS)",INDEX('Calculation Chart - SCC'!$E$3:$E$23, MATCH(E582,'Calculation Chart - SCC'!$D$3:$D$23, 0)),"N/A based on utility billing method"),"N/A move-in date after 3/1/2024"))</f>
        <v/>
      </c>
      <c r="M582" s="165" t="str">
        <f>IF('2 - Unit Info'!U582 &lt;&gt;"", '2 - Unit Info'!U582, "")</f>
        <v/>
      </c>
      <c r="N582" s="164" t="str">
        <f>IF(LEN(F582)=0,"",IF(F582&lt;DATE(2024,3,1),IF(M582="Paid by tenant to landlord/third party (RUBS)", '5 - Utilities Total'!$D$30*'6 - Per Unit Calculation'!D582,"N/A based on utility billing method"),"N/A move-in date after 3/1/2024"))</f>
        <v/>
      </c>
      <c r="O582" s="182" t="str">
        <f>IF(LEN(F582)=0,"",IF(F582&lt;DATE(2024,3,1),IF(M582="Paid by tenant to landlord/third party (RUBS)",INDEX('Calculation Chart - SCC'!$H$3:$H$23, MATCH(E582,'Calculation Chart - SCC'!$G$3:$G$23, 0)),"N/A based on utility billing method"),"N/A move-in date after 3/1/2024"))</f>
        <v/>
      </c>
      <c r="Q582" s="184" t="str">
        <f t="shared" si="20"/>
        <v/>
      </c>
      <c r="R582" s="97" t="str">
        <f t="shared" si="21"/>
        <v/>
      </c>
    </row>
    <row r="583" spans="1:18" ht="15.75" x14ac:dyDescent="0.25">
      <c r="A583" s="159" t="str">
        <f>IF('2 - Unit Info'!A583&lt;&gt;"",'2 - Unit Info'!A583,"")</f>
        <v/>
      </c>
      <c r="B583" s="160" t="str">
        <f>IF('2 - Unit Info'!E583&lt;&gt;"",'2 - Unit Info'!E583,"")</f>
        <v/>
      </c>
      <c r="C583" s="160" t="str">
        <f>IF('2 - Unit Info'!K583&lt;&gt;"",'2 - Unit Info'!K583,"")</f>
        <v/>
      </c>
      <c r="D583" s="160" t="str">
        <f>IF('2 - Unit Info'!H583&lt;&gt;"",'2 - Unit Info'!H583,"")</f>
        <v/>
      </c>
      <c r="E583" s="161" t="str">
        <f>IF('2 - Unit Info'!J583&lt;&gt;"",'2 - Unit Info'!J583,"")</f>
        <v/>
      </c>
      <c r="F583" s="162" t="str">
        <f>IF('2 - Unit Info'!L583 &lt;&gt;"", '2 - Unit Info'!L583, "")</f>
        <v/>
      </c>
      <c r="G583" s="163" t="str">
        <f>IF('2 - Unit Info'!S583 &lt;&gt;"", '2 - Unit Info'!S583, "")</f>
        <v/>
      </c>
      <c r="H583" s="164" t="str">
        <f>IF(LEN(F583)=0,"",IF(F583&lt;DATE(2024,3,1),IF(G583="Paid by tenant to landlord/third party (RUBS)", '5 - Utilities Total'!$D$20*'6 - Per Unit Calculation'!D583,"N/A based on utility billing method"),"N/A move-in date after 3/1/2024"))</f>
        <v/>
      </c>
      <c r="I583" s="164" t="str">
        <f>IF(LEN(F583)=0,"",IF(F583&lt;DATE(2024,3,1),IF(G583="Paid by tenant to landlord/third party (RUBS)", INDEX('Calculation Chart - SCC'!$B$3:$B$23, MATCH(E583,'Calculation Chart - SCC'!$A$3:$A$23, 0)),"N/A based on utility billing method"),"N/A move-in date after 3/1/2024"))</f>
        <v/>
      </c>
      <c r="J583" s="165" t="str">
        <f>IF('2 - Unit Info'!T583 &lt;&gt;"", '2 - Unit Info'!T583, "")</f>
        <v/>
      </c>
      <c r="K583" s="164" t="str">
        <f>IF(LEN(F583)=0,"",IF(F583&lt;DATE(2024,3,1),IF(J583="Paid by tenant to landlord/third party (RUBS)", '5 - Utilities Total'!$D$25*'6 - Per Unit Calculation'!D583,"N/A based on utility billing method"),"N/A move-in date after 3/1/2024"))</f>
        <v/>
      </c>
      <c r="L583" s="164" t="str">
        <f>IF(LEN(F583)=0,"",IF(F583&lt;DATE(2024,3,1),IF(J583="Paid by tenant to landlord/third party (RUBS)",INDEX('Calculation Chart - SCC'!$E$3:$E$23, MATCH(E583,'Calculation Chart - SCC'!$D$3:$D$23, 0)),"N/A based on utility billing method"),"N/A move-in date after 3/1/2024"))</f>
        <v/>
      </c>
      <c r="M583" s="165" t="str">
        <f>IF('2 - Unit Info'!U583 &lt;&gt;"", '2 - Unit Info'!U583, "")</f>
        <v/>
      </c>
      <c r="N583" s="164" t="str">
        <f>IF(LEN(F583)=0,"",IF(F583&lt;DATE(2024,3,1),IF(M583="Paid by tenant to landlord/third party (RUBS)", '5 - Utilities Total'!$D$30*'6 - Per Unit Calculation'!D583,"N/A based on utility billing method"),"N/A move-in date after 3/1/2024"))</f>
        <v/>
      </c>
      <c r="O583" s="182" t="str">
        <f>IF(LEN(F583)=0,"",IF(F583&lt;DATE(2024,3,1),IF(M583="Paid by tenant to landlord/third party (RUBS)",INDEX('Calculation Chart - SCC'!$H$3:$H$23, MATCH(E583,'Calculation Chart - SCC'!$G$3:$G$23, 0)),"N/A based on utility billing method"),"N/A move-in date after 3/1/2024"))</f>
        <v/>
      </c>
      <c r="Q583" s="184" t="str">
        <f t="shared" si="20"/>
        <v/>
      </c>
      <c r="R583" s="97" t="str">
        <f t="shared" si="21"/>
        <v/>
      </c>
    </row>
    <row r="584" spans="1:18" ht="15.75" x14ac:dyDescent="0.25">
      <c r="A584" s="159" t="str">
        <f>IF('2 - Unit Info'!A584&lt;&gt;"",'2 - Unit Info'!A584,"")</f>
        <v/>
      </c>
      <c r="B584" s="160" t="str">
        <f>IF('2 - Unit Info'!E584&lt;&gt;"",'2 - Unit Info'!E584,"")</f>
        <v/>
      </c>
      <c r="C584" s="160" t="str">
        <f>IF('2 - Unit Info'!K584&lt;&gt;"",'2 - Unit Info'!K584,"")</f>
        <v/>
      </c>
      <c r="D584" s="160" t="str">
        <f>IF('2 - Unit Info'!H584&lt;&gt;"",'2 - Unit Info'!H584,"")</f>
        <v/>
      </c>
      <c r="E584" s="161" t="str">
        <f>IF('2 - Unit Info'!J584&lt;&gt;"",'2 - Unit Info'!J584,"")</f>
        <v/>
      </c>
      <c r="F584" s="162" t="str">
        <f>IF('2 - Unit Info'!L584 &lt;&gt;"", '2 - Unit Info'!L584, "")</f>
        <v/>
      </c>
      <c r="G584" s="163" t="str">
        <f>IF('2 - Unit Info'!S584 &lt;&gt;"", '2 - Unit Info'!S584, "")</f>
        <v/>
      </c>
      <c r="H584" s="164" t="str">
        <f>IF(LEN(F584)=0,"",IF(F584&lt;DATE(2024,3,1),IF(G584="Paid by tenant to landlord/third party (RUBS)", '5 - Utilities Total'!$D$20*'6 - Per Unit Calculation'!D584,"N/A based on utility billing method"),"N/A move-in date after 3/1/2024"))</f>
        <v/>
      </c>
      <c r="I584" s="164" t="str">
        <f>IF(LEN(F584)=0,"",IF(F584&lt;DATE(2024,3,1),IF(G584="Paid by tenant to landlord/third party (RUBS)", INDEX('Calculation Chart - SCC'!$B$3:$B$23, MATCH(E584,'Calculation Chart - SCC'!$A$3:$A$23, 0)),"N/A based on utility billing method"),"N/A move-in date after 3/1/2024"))</f>
        <v/>
      </c>
      <c r="J584" s="165" t="str">
        <f>IF('2 - Unit Info'!T584 &lt;&gt;"", '2 - Unit Info'!T584, "")</f>
        <v/>
      </c>
      <c r="K584" s="164" t="str">
        <f>IF(LEN(F584)=0,"",IF(F584&lt;DATE(2024,3,1),IF(J584="Paid by tenant to landlord/third party (RUBS)", '5 - Utilities Total'!$D$25*'6 - Per Unit Calculation'!D584,"N/A based on utility billing method"),"N/A move-in date after 3/1/2024"))</f>
        <v/>
      </c>
      <c r="L584" s="164" t="str">
        <f>IF(LEN(F584)=0,"",IF(F584&lt;DATE(2024,3,1),IF(J584="Paid by tenant to landlord/third party (RUBS)",INDEX('Calculation Chart - SCC'!$E$3:$E$23, MATCH(E584,'Calculation Chart - SCC'!$D$3:$D$23, 0)),"N/A based on utility billing method"),"N/A move-in date after 3/1/2024"))</f>
        <v/>
      </c>
      <c r="M584" s="165" t="str">
        <f>IF('2 - Unit Info'!U584 &lt;&gt;"", '2 - Unit Info'!U584, "")</f>
        <v/>
      </c>
      <c r="N584" s="164" t="str">
        <f>IF(LEN(F584)=0,"",IF(F584&lt;DATE(2024,3,1),IF(M584="Paid by tenant to landlord/third party (RUBS)", '5 - Utilities Total'!$D$30*'6 - Per Unit Calculation'!D584,"N/A based on utility billing method"),"N/A move-in date after 3/1/2024"))</f>
        <v/>
      </c>
      <c r="O584" s="182" t="str">
        <f>IF(LEN(F584)=0,"",IF(F584&lt;DATE(2024,3,1),IF(M584="Paid by tenant to landlord/third party (RUBS)",INDEX('Calculation Chart - SCC'!$H$3:$H$23, MATCH(E584,'Calculation Chart - SCC'!$G$3:$G$23, 0)),"N/A based on utility billing method"),"N/A move-in date after 3/1/2024"))</f>
        <v/>
      </c>
      <c r="Q584" s="184" t="str">
        <f t="shared" si="20"/>
        <v/>
      </c>
      <c r="R584" s="97" t="str">
        <f t="shared" si="21"/>
        <v/>
      </c>
    </row>
    <row r="585" spans="1:18" ht="15.75" x14ac:dyDescent="0.25">
      <c r="A585" s="159" t="str">
        <f>IF('2 - Unit Info'!A585&lt;&gt;"",'2 - Unit Info'!A585,"")</f>
        <v/>
      </c>
      <c r="B585" s="160" t="str">
        <f>IF('2 - Unit Info'!E585&lt;&gt;"",'2 - Unit Info'!E585,"")</f>
        <v/>
      </c>
      <c r="C585" s="160" t="str">
        <f>IF('2 - Unit Info'!K585&lt;&gt;"",'2 - Unit Info'!K585,"")</f>
        <v/>
      </c>
      <c r="D585" s="160" t="str">
        <f>IF('2 - Unit Info'!H585&lt;&gt;"",'2 - Unit Info'!H585,"")</f>
        <v/>
      </c>
      <c r="E585" s="161" t="str">
        <f>IF('2 - Unit Info'!J585&lt;&gt;"",'2 - Unit Info'!J585,"")</f>
        <v/>
      </c>
      <c r="F585" s="162" t="str">
        <f>IF('2 - Unit Info'!L585 &lt;&gt;"", '2 - Unit Info'!L585, "")</f>
        <v/>
      </c>
      <c r="G585" s="163" t="str">
        <f>IF('2 - Unit Info'!S585 &lt;&gt;"", '2 - Unit Info'!S585, "")</f>
        <v/>
      </c>
      <c r="H585" s="164" t="str">
        <f>IF(LEN(F585)=0,"",IF(F585&lt;DATE(2024,3,1),IF(G585="Paid by tenant to landlord/third party (RUBS)", '5 - Utilities Total'!$D$20*'6 - Per Unit Calculation'!D585,"N/A based on utility billing method"),"N/A move-in date after 3/1/2024"))</f>
        <v/>
      </c>
      <c r="I585" s="164" t="str">
        <f>IF(LEN(F585)=0,"",IF(F585&lt;DATE(2024,3,1),IF(G585="Paid by tenant to landlord/third party (RUBS)", INDEX('Calculation Chart - SCC'!$B$3:$B$23, MATCH(E585,'Calculation Chart - SCC'!$A$3:$A$23, 0)),"N/A based on utility billing method"),"N/A move-in date after 3/1/2024"))</f>
        <v/>
      </c>
      <c r="J585" s="165" t="str">
        <f>IF('2 - Unit Info'!T585 &lt;&gt;"", '2 - Unit Info'!T585, "")</f>
        <v/>
      </c>
      <c r="K585" s="164" t="str">
        <f>IF(LEN(F585)=0,"",IF(F585&lt;DATE(2024,3,1),IF(J585="Paid by tenant to landlord/third party (RUBS)", '5 - Utilities Total'!$D$25*'6 - Per Unit Calculation'!D585,"N/A based on utility billing method"),"N/A move-in date after 3/1/2024"))</f>
        <v/>
      </c>
      <c r="L585" s="164" t="str">
        <f>IF(LEN(F585)=0,"",IF(F585&lt;DATE(2024,3,1),IF(J585="Paid by tenant to landlord/third party (RUBS)",INDEX('Calculation Chart - SCC'!$E$3:$E$23, MATCH(E585,'Calculation Chart - SCC'!$D$3:$D$23, 0)),"N/A based on utility billing method"),"N/A move-in date after 3/1/2024"))</f>
        <v/>
      </c>
      <c r="M585" s="165" t="str">
        <f>IF('2 - Unit Info'!U585 &lt;&gt;"", '2 - Unit Info'!U585, "")</f>
        <v/>
      </c>
      <c r="N585" s="164" t="str">
        <f>IF(LEN(F585)=0,"",IF(F585&lt;DATE(2024,3,1),IF(M585="Paid by tenant to landlord/third party (RUBS)", '5 - Utilities Total'!$D$30*'6 - Per Unit Calculation'!D585,"N/A based on utility billing method"),"N/A move-in date after 3/1/2024"))</f>
        <v/>
      </c>
      <c r="O585" s="182" t="str">
        <f>IF(LEN(F585)=0,"",IF(F585&lt;DATE(2024,3,1),IF(M585="Paid by tenant to landlord/third party (RUBS)",INDEX('Calculation Chart - SCC'!$H$3:$H$23, MATCH(E585,'Calculation Chart - SCC'!$G$3:$G$23, 0)),"N/A based on utility billing method"),"N/A move-in date after 3/1/2024"))</f>
        <v/>
      </c>
      <c r="Q585" s="184" t="str">
        <f t="shared" si="20"/>
        <v/>
      </c>
      <c r="R585" s="97" t="str">
        <f t="shared" si="21"/>
        <v/>
      </c>
    </row>
    <row r="586" spans="1:18" ht="15.75" x14ac:dyDescent="0.25">
      <c r="A586" s="159" t="str">
        <f>IF('2 - Unit Info'!A586&lt;&gt;"",'2 - Unit Info'!A586,"")</f>
        <v/>
      </c>
      <c r="B586" s="160" t="str">
        <f>IF('2 - Unit Info'!E586&lt;&gt;"",'2 - Unit Info'!E586,"")</f>
        <v/>
      </c>
      <c r="C586" s="160" t="str">
        <f>IF('2 - Unit Info'!K586&lt;&gt;"",'2 - Unit Info'!K586,"")</f>
        <v/>
      </c>
      <c r="D586" s="160" t="str">
        <f>IF('2 - Unit Info'!H586&lt;&gt;"",'2 - Unit Info'!H586,"")</f>
        <v/>
      </c>
      <c r="E586" s="161" t="str">
        <f>IF('2 - Unit Info'!J586&lt;&gt;"",'2 - Unit Info'!J586,"")</f>
        <v/>
      </c>
      <c r="F586" s="162" t="str">
        <f>IF('2 - Unit Info'!L586 &lt;&gt;"", '2 - Unit Info'!L586, "")</f>
        <v/>
      </c>
      <c r="G586" s="163" t="str">
        <f>IF('2 - Unit Info'!S586 &lt;&gt;"", '2 - Unit Info'!S586, "")</f>
        <v/>
      </c>
      <c r="H586" s="164" t="str">
        <f>IF(LEN(F586)=0,"",IF(F586&lt;DATE(2024,3,1),IF(G586="Paid by tenant to landlord/third party (RUBS)", '5 - Utilities Total'!$D$20*'6 - Per Unit Calculation'!D586,"N/A based on utility billing method"),"N/A move-in date after 3/1/2024"))</f>
        <v/>
      </c>
      <c r="I586" s="164" t="str">
        <f>IF(LEN(F586)=0,"",IF(F586&lt;DATE(2024,3,1),IF(G586="Paid by tenant to landlord/third party (RUBS)", INDEX('Calculation Chart - SCC'!$B$3:$B$23, MATCH(E586,'Calculation Chart - SCC'!$A$3:$A$23, 0)),"N/A based on utility billing method"),"N/A move-in date after 3/1/2024"))</f>
        <v/>
      </c>
      <c r="J586" s="165" t="str">
        <f>IF('2 - Unit Info'!T586 &lt;&gt;"", '2 - Unit Info'!T586, "")</f>
        <v/>
      </c>
      <c r="K586" s="164" t="str">
        <f>IF(LEN(F586)=0,"",IF(F586&lt;DATE(2024,3,1),IF(J586="Paid by tenant to landlord/third party (RUBS)", '5 - Utilities Total'!$D$25*'6 - Per Unit Calculation'!D586,"N/A based on utility billing method"),"N/A move-in date after 3/1/2024"))</f>
        <v/>
      </c>
      <c r="L586" s="164" t="str">
        <f>IF(LEN(F586)=0,"",IF(F586&lt;DATE(2024,3,1),IF(J586="Paid by tenant to landlord/third party (RUBS)",INDEX('Calculation Chart - SCC'!$E$3:$E$23, MATCH(E586,'Calculation Chart - SCC'!$D$3:$D$23, 0)),"N/A based on utility billing method"),"N/A move-in date after 3/1/2024"))</f>
        <v/>
      </c>
      <c r="M586" s="165" t="str">
        <f>IF('2 - Unit Info'!U586 &lt;&gt;"", '2 - Unit Info'!U586, "")</f>
        <v/>
      </c>
      <c r="N586" s="164" t="str">
        <f>IF(LEN(F586)=0,"",IF(F586&lt;DATE(2024,3,1),IF(M586="Paid by tenant to landlord/third party (RUBS)", '5 - Utilities Total'!$D$30*'6 - Per Unit Calculation'!D586,"N/A based on utility billing method"),"N/A move-in date after 3/1/2024"))</f>
        <v/>
      </c>
      <c r="O586" s="182" t="str">
        <f>IF(LEN(F586)=0,"",IF(F586&lt;DATE(2024,3,1),IF(M586="Paid by tenant to landlord/third party (RUBS)",INDEX('Calculation Chart - SCC'!$H$3:$H$23, MATCH(E586,'Calculation Chart - SCC'!$G$3:$G$23, 0)),"N/A based on utility billing method"),"N/A move-in date after 3/1/2024"))</f>
        <v/>
      </c>
      <c r="Q586" s="184" t="str">
        <f t="shared" si="20"/>
        <v/>
      </c>
      <c r="R586" s="97" t="str">
        <f t="shared" si="21"/>
        <v/>
      </c>
    </row>
    <row r="587" spans="1:18" ht="15.75" x14ac:dyDescent="0.25">
      <c r="A587" s="159" t="str">
        <f>IF('2 - Unit Info'!A587&lt;&gt;"",'2 - Unit Info'!A587,"")</f>
        <v/>
      </c>
      <c r="B587" s="160" t="str">
        <f>IF('2 - Unit Info'!E587&lt;&gt;"",'2 - Unit Info'!E587,"")</f>
        <v/>
      </c>
      <c r="C587" s="160" t="str">
        <f>IF('2 - Unit Info'!K587&lt;&gt;"",'2 - Unit Info'!K587,"")</f>
        <v/>
      </c>
      <c r="D587" s="160" t="str">
        <f>IF('2 - Unit Info'!H587&lt;&gt;"",'2 - Unit Info'!H587,"")</f>
        <v/>
      </c>
      <c r="E587" s="161" t="str">
        <f>IF('2 - Unit Info'!J587&lt;&gt;"",'2 - Unit Info'!J587,"")</f>
        <v/>
      </c>
      <c r="F587" s="162" t="str">
        <f>IF('2 - Unit Info'!L587 &lt;&gt;"", '2 - Unit Info'!L587, "")</f>
        <v/>
      </c>
      <c r="G587" s="163" t="str">
        <f>IF('2 - Unit Info'!S587 &lt;&gt;"", '2 - Unit Info'!S587, "")</f>
        <v/>
      </c>
      <c r="H587" s="164" t="str">
        <f>IF(LEN(F587)=0,"",IF(F587&lt;DATE(2024,3,1),IF(G587="Paid by tenant to landlord/third party (RUBS)", '5 - Utilities Total'!$D$20*'6 - Per Unit Calculation'!D587,"N/A based on utility billing method"),"N/A move-in date after 3/1/2024"))</f>
        <v/>
      </c>
      <c r="I587" s="164" t="str">
        <f>IF(LEN(F587)=0,"",IF(F587&lt;DATE(2024,3,1),IF(G587="Paid by tenant to landlord/third party (RUBS)", INDEX('Calculation Chart - SCC'!$B$3:$B$23, MATCH(E587,'Calculation Chart - SCC'!$A$3:$A$23, 0)),"N/A based on utility billing method"),"N/A move-in date after 3/1/2024"))</f>
        <v/>
      </c>
      <c r="J587" s="165" t="str">
        <f>IF('2 - Unit Info'!T587 &lt;&gt;"", '2 - Unit Info'!T587, "")</f>
        <v/>
      </c>
      <c r="K587" s="164" t="str">
        <f>IF(LEN(F587)=0,"",IF(F587&lt;DATE(2024,3,1),IF(J587="Paid by tenant to landlord/third party (RUBS)", '5 - Utilities Total'!$D$25*'6 - Per Unit Calculation'!D587,"N/A based on utility billing method"),"N/A move-in date after 3/1/2024"))</f>
        <v/>
      </c>
      <c r="L587" s="164" t="str">
        <f>IF(LEN(F587)=0,"",IF(F587&lt;DATE(2024,3,1),IF(J587="Paid by tenant to landlord/third party (RUBS)",INDEX('Calculation Chart - SCC'!$E$3:$E$23, MATCH(E587,'Calculation Chart - SCC'!$D$3:$D$23, 0)),"N/A based on utility billing method"),"N/A move-in date after 3/1/2024"))</f>
        <v/>
      </c>
      <c r="M587" s="165" t="str">
        <f>IF('2 - Unit Info'!U587 &lt;&gt;"", '2 - Unit Info'!U587, "")</f>
        <v/>
      </c>
      <c r="N587" s="164" t="str">
        <f>IF(LEN(F587)=0,"",IF(F587&lt;DATE(2024,3,1),IF(M587="Paid by tenant to landlord/third party (RUBS)", '5 - Utilities Total'!$D$30*'6 - Per Unit Calculation'!D587,"N/A based on utility billing method"),"N/A move-in date after 3/1/2024"))</f>
        <v/>
      </c>
      <c r="O587" s="182" t="str">
        <f>IF(LEN(F587)=0,"",IF(F587&lt;DATE(2024,3,1),IF(M587="Paid by tenant to landlord/third party (RUBS)",INDEX('Calculation Chart - SCC'!$H$3:$H$23, MATCH(E587,'Calculation Chart - SCC'!$G$3:$G$23, 0)),"N/A based on utility billing method"),"N/A move-in date after 3/1/2024"))</f>
        <v/>
      </c>
      <c r="Q587" s="184" t="str">
        <f t="shared" si="20"/>
        <v/>
      </c>
      <c r="R587" s="97" t="str">
        <f t="shared" si="21"/>
        <v/>
      </c>
    </row>
    <row r="588" spans="1:18" ht="15.75" x14ac:dyDescent="0.25">
      <c r="A588" s="159" t="str">
        <f>IF('2 - Unit Info'!A588&lt;&gt;"",'2 - Unit Info'!A588,"")</f>
        <v/>
      </c>
      <c r="B588" s="160" t="str">
        <f>IF('2 - Unit Info'!E588&lt;&gt;"",'2 - Unit Info'!E588,"")</f>
        <v/>
      </c>
      <c r="C588" s="160" t="str">
        <f>IF('2 - Unit Info'!K588&lt;&gt;"",'2 - Unit Info'!K588,"")</f>
        <v/>
      </c>
      <c r="D588" s="160" t="str">
        <f>IF('2 - Unit Info'!H588&lt;&gt;"",'2 - Unit Info'!H588,"")</f>
        <v/>
      </c>
      <c r="E588" s="161" t="str">
        <f>IF('2 - Unit Info'!J588&lt;&gt;"",'2 - Unit Info'!J588,"")</f>
        <v/>
      </c>
      <c r="F588" s="162" t="str">
        <f>IF('2 - Unit Info'!L588 &lt;&gt;"", '2 - Unit Info'!L588, "")</f>
        <v/>
      </c>
      <c r="G588" s="163" t="str">
        <f>IF('2 - Unit Info'!S588 &lt;&gt;"", '2 - Unit Info'!S588, "")</f>
        <v/>
      </c>
      <c r="H588" s="164" t="str">
        <f>IF(LEN(F588)=0,"",IF(F588&lt;DATE(2024,3,1),IF(G588="Paid by tenant to landlord/third party (RUBS)", '5 - Utilities Total'!$D$20*'6 - Per Unit Calculation'!D588,"N/A based on utility billing method"),"N/A move-in date after 3/1/2024"))</f>
        <v/>
      </c>
      <c r="I588" s="164" t="str">
        <f>IF(LEN(F588)=0,"",IF(F588&lt;DATE(2024,3,1),IF(G588="Paid by tenant to landlord/third party (RUBS)", INDEX('Calculation Chart - SCC'!$B$3:$B$23, MATCH(E588,'Calculation Chart - SCC'!$A$3:$A$23, 0)),"N/A based on utility billing method"),"N/A move-in date after 3/1/2024"))</f>
        <v/>
      </c>
      <c r="J588" s="165" t="str">
        <f>IF('2 - Unit Info'!T588 &lt;&gt;"", '2 - Unit Info'!T588, "")</f>
        <v/>
      </c>
      <c r="K588" s="164" t="str">
        <f>IF(LEN(F588)=0,"",IF(F588&lt;DATE(2024,3,1),IF(J588="Paid by tenant to landlord/third party (RUBS)", '5 - Utilities Total'!$D$25*'6 - Per Unit Calculation'!D588,"N/A based on utility billing method"),"N/A move-in date after 3/1/2024"))</f>
        <v/>
      </c>
      <c r="L588" s="164" t="str">
        <f>IF(LEN(F588)=0,"",IF(F588&lt;DATE(2024,3,1),IF(J588="Paid by tenant to landlord/third party (RUBS)",INDEX('Calculation Chart - SCC'!$E$3:$E$23, MATCH(E588,'Calculation Chart - SCC'!$D$3:$D$23, 0)),"N/A based on utility billing method"),"N/A move-in date after 3/1/2024"))</f>
        <v/>
      </c>
      <c r="M588" s="165" t="str">
        <f>IF('2 - Unit Info'!U588 &lt;&gt;"", '2 - Unit Info'!U588, "")</f>
        <v/>
      </c>
      <c r="N588" s="164" t="str">
        <f>IF(LEN(F588)=0,"",IF(F588&lt;DATE(2024,3,1),IF(M588="Paid by tenant to landlord/third party (RUBS)", '5 - Utilities Total'!$D$30*'6 - Per Unit Calculation'!D588,"N/A based on utility billing method"),"N/A move-in date after 3/1/2024"))</f>
        <v/>
      </c>
      <c r="O588" s="182" t="str">
        <f>IF(LEN(F588)=0,"",IF(F588&lt;DATE(2024,3,1),IF(M588="Paid by tenant to landlord/third party (RUBS)",INDEX('Calculation Chart - SCC'!$H$3:$H$23, MATCH(E588,'Calculation Chart - SCC'!$G$3:$G$23, 0)),"N/A based on utility billing method"),"N/A move-in date after 3/1/2024"))</f>
        <v/>
      </c>
      <c r="Q588" s="184" t="str">
        <f t="shared" si="20"/>
        <v/>
      </c>
      <c r="R588" s="97" t="str">
        <f t="shared" si="21"/>
        <v/>
      </c>
    </row>
    <row r="589" spans="1:18" ht="15.75" x14ac:dyDescent="0.25">
      <c r="A589" s="159" t="str">
        <f>IF('2 - Unit Info'!A589&lt;&gt;"",'2 - Unit Info'!A589,"")</f>
        <v/>
      </c>
      <c r="B589" s="160" t="str">
        <f>IF('2 - Unit Info'!E589&lt;&gt;"",'2 - Unit Info'!E589,"")</f>
        <v/>
      </c>
      <c r="C589" s="160" t="str">
        <f>IF('2 - Unit Info'!K589&lt;&gt;"",'2 - Unit Info'!K589,"")</f>
        <v/>
      </c>
      <c r="D589" s="160" t="str">
        <f>IF('2 - Unit Info'!H589&lt;&gt;"",'2 - Unit Info'!H589,"")</f>
        <v/>
      </c>
      <c r="E589" s="161" t="str">
        <f>IF('2 - Unit Info'!J589&lt;&gt;"",'2 - Unit Info'!J589,"")</f>
        <v/>
      </c>
      <c r="F589" s="162" t="str">
        <f>IF('2 - Unit Info'!L589 &lt;&gt;"", '2 - Unit Info'!L589, "")</f>
        <v/>
      </c>
      <c r="G589" s="163" t="str">
        <f>IF('2 - Unit Info'!S589 &lt;&gt;"", '2 - Unit Info'!S589, "")</f>
        <v/>
      </c>
      <c r="H589" s="164" t="str">
        <f>IF(LEN(F589)=0,"",IF(F589&lt;DATE(2024,3,1),IF(G589="Paid by tenant to landlord/third party (RUBS)", '5 - Utilities Total'!$D$20*'6 - Per Unit Calculation'!D589,"N/A based on utility billing method"),"N/A move-in date after 3/1/2024"))</f>
        <v/>
      </c>
      <c r="I589" s="164" t="str">
        <f>IF(LEN(F589)=0,"",IF(F589&lt;DATE(2024,3,1),IF(G589="Paid by tenant to landlord/third party (RUBS)", INDEX('Calculation Chart - SCC'!$B$3:$B$23, MATCH(E589,'Calculation Chart - SCC'!$A$3:$A$23, 0)),"N/A based on utility billing method"),"N/A move-in date after 3/1/2024"))</f>
        <v/>
      </c>
      <c r="J589" s="165" t="str">
        <f>IF('2 - Unit Info'!T589 &lt;&gt;"", '2 - Unit Info'!T589, "")</f>
        <v/>
      </c>
      <c r="K589" s="164" t="str">
        <f>IF(LEN(F589)=0,"",IF(F589&lt;DATE(2024,3,1),IF(J589="Paid by tenant to landlord/third party (RUBS)", '5 - Utilities Total'!$D$25*'6 - Per Unit Calculation'!D589,"N/A based on utility billing method"),"N/A move-in date after 3/1/2024"))</f>
        <v/>
      </c>
      <c r="L589" s="164" t="str">
        <f>IF(LEN(F589)=0,"",IF(F589&lt;DATE(2024,3,1),IF(J589="Paid by tenant to landlord/third party (RUBS)",INDEX('Calculation Chart - SCC'!$E$3:$E$23, MATCH(E589,'Calculation Chart - SCC'!$D$3:$D$23, 0)),"N/A based on utility billing method"),"N/A move-in date after 3/1/2024"))</f>
        <v/>
      </c>
      <c r="M589" s="165" t="str">
        <f>IF('2 - Unit Info'!U589 &lt;&gt;"", '2 - Unit Info'!U589, "")</f>
        <v/>
      </c>
      <c r="N589" s="164" t="str">
        <f>IF(LEN(F589)=0,"",IF(F589&lt;DATE(2024,3,1),IF(M589="Paid by tenant to landlord/third party (RUBS)", '5 - Utilities Total'!$D$30*'6 - Per Unit Calculation'!D589,"N/A based on utility billing method"),"N/A move-in date after 3/1/2024"))</f>
        <v/>
      </c>
      <c r="O589" s="182" t="str">
        <f>IF(LEN(F589)=0,"",IF(F589&lt;DATE(2024,3,1),IF(M589="Paid by tenant to landlord/third party (RUBS)",INDEX('Calculation Chart - SCC'!$H$3:$H$23, MATCH(E589,'Calculation Chart - SCC'!$G$3:$G$23, 0)),"N/A based on utility billing method"),"N/A move-in date after 3/1/2024"))</f>
        <v/>
      </c>
      <c r="Q589" s="184" t="str">
        <f t="shared" si="20"/>
        <v/>
      </c>
      <c r="R589" s="97" t="str">
        <f t="shared" si="21"/>
        <v/>
      </c>
    </row>
    <row r="590" spans="1:18" ht="15.75" x14ac:dyDescent="0.25">
      <c r="A590" s="159" t="str">
        <f>IF('2 - Unit Info'!A590&lt;&gt;"",'2 - Unit Info'!A590,"")</f>
        <v/>
      </c>
      <c r="B590" s="160" t="str">
        <f>IF('2 - Unit Info'!E590&lt;&gt;"",'2 - Unit Info'!E590,"")</f>
        <v/>
      </c>
      <c r="C590" s="160" t="str">
        <f>IF('2 - Unit Info'!K590&lt;&gt;"",'2 - Unit Info'!K590,"")</f>
        <v/>
      </c>
      <c r="D590" s="160" t="str">
        <f>IF('2 - Unit Info'!H590&lt;&gt;"",'2 - Unit Info'!H590,"")</f>
        <v/>
      </c>
      <c r="E590" s="161" t="str">
        <f>IF('2 - Unit Info'!J590&lt;&gt;"",'2 - Unit Info'!J590,"")</f>
        <v/>
      </c>
      <c r="F590" s="162" t="str">
        <f>IF('2 - Unit Info'!L590 &lt;&gt;"", '2 - Unit Info'!L590, "")</f>
        <v/>
      </c>
      <c r="G590" s="163" t="str">
        <f>IF('2 - Unit Info'!S590 &lt;&gt;"", '2 - Unit Info'!S590, "")</f>
        <v/>
      </c>
      <c r="H590" s="164" t="str">
        <f>IF(LEN(F590)=0,"",IF(F590&lt;DATE(2024,3,1),IF(G590="Paid by tenant to landlord/third party (RUBS)", '5 - Utilities Total'!$D$20*'6 - Per Unit Calculation'!D590,"N/A based on utility billing method"),"N/A move-in date after 3/1/2024"))</f>
        <v/>
      </c>
      <c r="I590" s="164" t="str">
        <f>IF(LEN(F590)=0,"",IF(F590&lt;DATE(2024,3,1),IF(G590="Paid by tenant to landlord/third party (RUBS)", INDEX('Calculation Chart - SCC'!$B$3:$B$23, MATCH(E590,'Calculation Chart - SCC'!$A$3:$A$23, 0)),"N/A based on utility billing method"),"N/A move-in date after 3/1/2024"))</f>
        <v/>
      </c>
      <c r="J590" s="165" t="str">
        <f>IF('2 - Unit Info'!T590 &lt;&gt;"", '2 - Unit Info'!T590, "")</f>
        <v/>
      </c>
      <c r="K590" s="164" t="str">
        <f>IF(LEN(F590)=0,"",IF(F590&lt;DATE(2024,3,1),IF(J590="Paid by tenant to landlord/third party (RUBS)", '5 - Utilities Total'!$D$25*'6 - Per Unit Calculation'!D590,"N/A based on utility billing method"),"N/A move-in date after 3/1/2024"))</f>
        <v/>
      </c>
      <c r="L590" s="164" t="str">
        <f>IF(LEN(F590)=0,"",IF(F590&lt;DATE(2024,3,1),IF(J590="Paid by tenant to landlord/third party (RUBS)",INDEX('Calculation Chart - SCC'!$E$3:$E$23, MATCH(E590,'Calculation Chart - SCC'!$D$3:$D$23, 0)),"N/A based on utility billing method"),"N/A move-in date after 3/1/2024"))</f>
        <v/>
      </c>
      <c r="M590" s="165" t="str">
        <f>IF('2 - Unit Info'!U590 &lt;&gt;"", '2 - Unit Info'!U590, "")</f>
        <v/>
      </c>
      <c r="N590" s="164" t="str">
        <f>IF(LEN(F590)=0,"",IF(F590&lt;DATE(2024,3,1),IF(M590="Paid by tenant to landlord/third party (RUBS)", '5 - Utilities Total'!$D$30*'6 - Per Unit Calculation'!D590,"N/A based on utility billing method"),"N/A move-in date after 3/1/2024"))</f>
        <v/>
      </c>
      <c r="O590" s="182" t="str">
        <f>IF(LEN(F590)=0,"",IF(F590&lt;DATE(2024,3,1),IF(M590="Paid by tenant to landlord/third party (RUBS)",INDEX('Calculation Chart - SCC'!$H$3:$H$23, MATCH(E590,'Calculation Chart - SCC'!$G$3:$G$23, 0)),"N/A based on utility billing method"),"N/A move-in date after 3/1/2024"))</f>
        <v/>
      </c>
      <c r="Q590" s="184" t="str">
        <f t="shared" si="20"/>
        <v/>
      </c>
      <c r="R590" s="97" t="str">
        <f t="shared" si="21"/>
        <v/>
      </c>
    </row>
    <row r="591" spans="1:18" ht="15.75" x14ac:dyDescent="0.25">
      <c r="A591" s="159" t="str">
        <f>IF('2 - Unit Info'!A591&lt;&gt;"",'2 - Unit Info'!A591,"")</f>
        <v/>
      </c>
      <c r="B591" s="160" t="str">
        <f>IF('2 - Unit Info'!E591&lt;&gt;"",'2 - Unit Info'!E591,"")</f>
        <v/>
      </c>
      <c r="C591" s="160" t="str">
        <f>IF('2 - Unit Info'!K591&lt;&gt;"",'2 - Unit Info'!K591,"")</f>
        <v/>
      </c>
      <c r="D591" s="160" t="str">
        <f>IF('2 - Unit Info'!H591&lt;&gt;"",'2 - Unit Info'!H591,"")</f>
        <v/>
      </c>
      <c r="E591" s="161" t="str">
        <f>IF('2 - Unit Info'!J591&lt;&gt;"",'2 - Unit Info'!J591,"")</f>
        <v/>
      </c>
      <c r="F591" s="162" t="str">
        <f>IF('2 - Unit Info'!L591 &lt;&gt;"", '2 - Unit Info'!L591, "")</f>
        <v/>
      </c>
      <c r="G591" s="163" t="str">
        <f>IF('2 - Unit Info'!S591 &lt;&gt;"", '2 - Unit Info'!S591, "")</f>
        <v/>
      </c>
      <c r="H591" s="164" t="str">
        <f>IF(LEN(F591)=0,"",IF(F591&lt;DATE(2024,3,1),IF(G591="Paid by tenant to landlord/third party (RUBS)", '5 - Utilities Total'!$D$20*'6 - Per Unit Calculation'!D591,"N/A based on utility billing method"),"N/A move-in date after 3/1/2024"))</f>
        <v/>
      </c>
      <c r="I591" s="164" t="str">
        <f>IF(LEN(F591)=0,"",IF(F591&lt;DATE(2024,3,1),IF(G591="Paid by tenant to landlord/third party (RUBS)", INDEX('Calculation Chart - SCC'!$B$3:$B$23, MATCH(E591,'Calculation Chart - SCC'!$A$3:$A$23, 0)),"N/A based on utility billing method"),"N/A move-in date after 3/1/2024"))</f>
        <v/>
      </c>
      <c r="J591" s="165" t="str">
        <f>IF('2 - Unit Info'!T591 &lt;&gt;"", '2 - Unit Info'!T591, "")</f>
        <v/>
      </c>
      <c r="K591" s="164" t="str">
        <f>IF(LEN(F591)=0,"",IF(F591&lt;DATE(2024,3,1),IF(J591="Paid by tenant to landlord/third party (RUBS)", '5 - Utilities Total'!$D$25*'6 - Per Unit Calculation'!D591,"N/A based on utility billing method"),"N/A move-in date after 3/1/2024"))</f>
        <v/>
      </c>
      <c r="L591" s="164" t="str">
        <f>IF(LEN(F591)=0,"",IF(F591&lt;DATE(2024,3,1),IF(J591="Paid by tenant to landlord/third party (RUBS)",INDEX('Calculation Chart - SCC'!$E$3:$E$23, MATCH(E591,'Calculation Chart - SCC'!$D$3:$D$23, 0)),"N/A based on utility billing method"),"N/A move-in date after 3/1/2024"))</f>
        <v/>
      </c>
      <c r="M591" s="165" t="str">
        <f>IF('2 - Unit Info'!U591 &lt;&gt;"", '2 - Unit Info'!U591, "")</f>
        <v/>
      </c>
      <c r="N591" s="164" t="str">
        <f>IF(LEN(F591)=0,"",IF(F591&lt;DATE(2024,3,1),IF(M591="Paid by tenant to landlord/third party (RUBS)", '5 - Utilities Total'!$D$30*'6 - Per Unit Calculation'!D591,"N/A based on utility billing method"),"N/A move-in date after 3/1/2024"))</f>
        <v/>
      </c>
      <c r="O591" s="182" t="str">
        <f>IF(LEN(F591)=0,"",IF(F591&lt;DATE(2024,3,1),IF(M591="Paid by tenant to landlord/third party (RUBS)",INDEX('Calculation Chart - SCC'!$H$3:$H$23, MATCH(E591,'Calculation Chart - SCC'!$G$3:$G$23, 0)),"N/A based on utility billing method"),"N/A move-in date after 3/1/2024"))</f>
        <v/>
      </c>
      <c r="Q591" s="184" t="str">
        <f t="shared" si="20"/>
        <v/>
      </c>
      <c r="R591" s="97" t="str">
        <f t="shared" si="21"/>
        <v/>
      </c>
    </row>
    <row r="592" spans="1:18" ht="15.75" x14ac:dyDescent="0.25">
      <c r="A592" s="159" t="str">
        <f>IF('2 - Unit Info'!A592&lt;&gt;"",'2 - Unit Info'!A592,"")</f>
        <v/>
      </c>
      <c r="B592" s="160" t="str">
        <f>IF('2 - Unit Info'!E592&lt;&gt;"",'2 - Unit Info'!E592,"")</f>
        <v/>
      </c>
      <c r="C592" s="160" t="str">
        <f>IF('2 - Unit Info'!K592&lt;&gt;"",'2 - Unit Info'!K592,"")</f>
        <v/>
      </c>
      <c r="D592" s="160" t="str">
        <f>IF('2 - Unit Info'!H592&lt;&gt;"",'2 - Unit Info'!H592,"")</f>
        <v/>
      </c>
      <c r="E592" s="161" t="str">
        <f>IF('2 - Unit Info'!J592&lt;&gt;"",'2 - Unit Info'!J592,"")</f>
        <v/>
      </c>
      <c r="F592" s="162" t="str">
        <f>IF('2 - Unit Info'!L592 &lt;&gt;"", '2 - Unit Info'!L592, "")</f>
        <v/>
      </c>
      <c r="G592" s="163" t="str">
        <f>IF('2 - Unit Info'!S592 &lt;&gt;"", '2 - Unit Info'!S592, "")</f>
        <v/>
      </c>
      <c r="H592" s="164" t="str">
        <f>IF(LEN(F592)=0,"",IF(F592&lt;DATE(2024,3,1),IF(G592="Paid by tenant to landlord/third party (RUBS)", '5 - Utilities Total'!$D$20*'6 - Per Unit Calculation'!D592,"N/A based on utility billing method"),"N/A move-in date after 3/1/2024"))</f>
        <v/>
      </c>
      <c r="I592" s="164" t="str">
        <f>IF(LEN(F592)=0,"",IF(F592&lt;DATE(2024,3,1),IF(G592="Paid by tenant to landlord/third party (RUBS)", INDEX('Calculation Chart - SCC'!$B$3:$B$23, MATCH(E592,'Calculation Chart - SCC'!$A$3:$A$23, 0)),"N/A based on utility billing method"),"N/A move-in date after 3/1/2024"))</f>
        <v/>
      </c>
      <c r="J592" s="165" t="str">
        <f>IF('2 - Unit Info'!T592 &lt;&gt;"", '2 - Unit Info'!T592, "")</f>
        <v/>
      </c>
      <c r="K592" s="164" t="str">
        <f>IF(LEN(F592)=0,"",IF(F592&lt;DATE(2024,3,1),IF(J592="Paid by tenant to landlord/third party (RUBS)", '5 - Utilities Total'!$D$25*'6 - Per Unit Calculation'!D592,"N/A based on utility billing method"),"N/A move-in date after 3/1/2024"))</f>
        <v/>
      </c>
      <c r="L592" s="164" t="str">
        <f>IF(LEN(F592)=0,"",IF(F592&lt;DATE(2024,3,1),IF(J592="Paid by tenant to landlord/third party (RUBS)",INDEX('Calculation Chart - SCC'!$E$3:$E$23, MATCH(E592,'Calculation Chart - SCC'!$D$3:$D$23, 0)),"N/A based on utility billing method"),"N/A move-in date after 3/1/2024"))</f>
        <v/>
      </c>
      <c r="M592" s="165" t="str">
        <f>IF('2 - Unit Info'!U592 &lt;&gt;"", '2 - Unit Info'!U592, "")</f>
        <v/>
      </c>
      <c r="N592" s="164" t="str">
        <f>IF(LEN(F592)=0,"",IF(F592&lt;DATE(2024,3,1),IF(M592="Paid by tenant to landlord/third party (RUBS)", '5 - Utilities Total'!$D$30*'6 - Per Unit Calculation'!D592,"N/A based on utility billing method"),"N/A move-in date after 3/1/2024"))</f>
        <v/>
      </c>
      <c r="O592" s="182" t="str">
        <f>IF(LEN(F592)=0,"",IF(F592&lt;DATE(2024,3,1),IF(M592="Paid by tenant to landlord/third party (RUBS)",INDEX('Calculation Chart - SCC'!$H$3:$H$23, MATCH(E592,'Calculation Chart - SCC'!$G$3:$G$23, 0)),"N/A based on utility billing method"),"N/A move-in date after 3/1/2024"))</f>
        <v/>
      </c>
      <c r="Q592" s="184" t="str">
        <f t="shared" si="20"/>
        <v/>
      </c>
      <c r="R592" s="97" t="str">
        <f t="shared" si="21"/>
        <v/>
      </c>
    </row>
    <row r="593" spans="1:18" ht="15.75" x14ac:dyDescent="0.25">
      <c r="A593" s="159" t="str">
        <f>IF('2 - Unit Info'!A593&lt;&gt;"",'2 - Unit Info'!A593,"")</f>
        <v/>
      </c>
      <c r="B593" s="160" t="str">
        <f>IF('2 - Unit Info'!E593&lt;&gt;"",'2 - Unit Info'!E593,"")</f>
        <v/>
      </c>
      <c r="C593" s="160" t="str">
        <f>IF('2 - Unit Info'!K593&lt;&gt;"",'2 - Unit Info'!K593,"")</f>
        <v/>
      </c>
      <c r="D593" s="160" t="str">
        <f>IF('2 - Unit Info'!H593&lt;&gt;"",'2 - Unit Info'!H593,"")</f>
        <v/>
      </c>
      <c r="E593" s="161" t="str">
        <f>IF('2 - Unit Info'!J593&lt;&gt;"",'2 - Unit Info'!J593,"")</f>
        <v/>
      </c>
      <c r="F593" s="162" t="str">
        <f>IF('2 - Unit Info'!L593 &lt;&gt;"", '2 - Unit Info'!L593, "")</f>
        <v/>
      </c>
      <c r="G593" s="163" t="str">
        <f>IF('2 - Unit Info'!S593 &lt;&gt;"", '2 - Unit Info'!S593, "")</f>
        <v/>
      </c>
      <c r="H593" s="164" t="str">
        <f>IF(LEN(F593)=0,"",IF(F593&lt;DATE(2024,3,1),IF(G593="Paid by tenant to landlord/third party (RUBS)", '5 - Utilities Total'!$D$20*'6 - Per Unit Calculation'!D593,"N/A based on utility billing method"),"N/A move-in date after 3/1/2024"))</f>
        <v/>
      </c>
      <c r="I593" s="164" t="str">
        <f>IF(LEN(F593)=0,"",IF(F593&lt;DATE(2024,3,1),IF(G593="Paid by tenant to landlord/third party (RUBS)", INDEX('Calculation Chart - SCC'!$B$3:$B$23, MATCH(E593,'Calculation Chart - SCC'!$A$3:$A$23, 0)),"N/A based on utility billing method"),"N/A move-in date after 3/1/2024"))</f>
        <v/>
      </c>
      <c r="J593" s="165" t="str">
        <f>IF('2 - Unit Info'!T593 &lt;&gt;"", '2 - Unit Info'!T593, "")</f>
        <v/>
      </c>
      <c r="K593" s="164" t="str">
        <f>IF(LEN(F593)=0,"",IF(F593&lt;DATE(2024,3,1),IF(J593="Paid by tenant to landlord/third party (RUBS)", '5 - Utilities Total'!$D$25*'6 - Per Unit Calculation'!D593,"N/A based on utility billing method"),"N/A move-in date after 3/1/2024"))</f>
        <v/>
      </c>
      <c r="L593" s="164" t="str">
        <f>IF(LEN(F593)=0,"",IF(F593&lt;DATE(2024,3,1),IF(J593="Paid by tenant to landlord/third party (RUBS)",INDEX('Calculation Chart - SCC'!$E$3:$E$23, MATCH(E593,'Calculation Chart - SCC'!$D$3:$D$23, 0)),"N/A based on utility billing method"),"N/A move-in date after 3/1/2024"))</f>
        <v/>
      </c>
      <c r="M593" s="165" t="str">
        <f>IF('2 - Unit Info'!U593 &lt;&gt;"", '2 - Unit Info'!U593, "")</f>
        <v/>
      </c>
      <c r="N593" s="164" t="str">
        <f>IF(LEN(F593)=0,"",IF(F593&lt;DATE(2024,3,1),IF(M593="Paid by tenant to landlord/third party (RUBS)", '5 - Utilities Total'!$D$30*'6 - Per Unit Calculation'!D593,"N/A based on utility billing method"),"N/A move-in date after 3/1/2024"))</f>
        <v/>
      </c>
      <c r="O593" s="182" t="str">
        <f>IF(LEN(F593)=0,"",IF(F593&lt;DATE(2024,3,1),IF(M593="Paid by tenant to landlord/third party (RUBS)",INDEX('Calculation Chart - SCC'!$H$3:$H$23, MATCH(E593,'Calculation Chart - SCC'!$G$3:$G$23, 0)),"N/A based on utility billing method"),"N/A move-in date after 3/1/2024"))</f>
        <v/>
      </c>
      <c r="Q593" s="184" t="str">
        <f t="shared" si="20"/>
        <v/>
      </c>
      <c r="R593" s="97" t="str">
        <f t="shared" si="21"/>
        <v/>
      </c>
    </row>
    <row r="594" spans="1:18" ht="15.75" x14ac:dyDescent="0.25">
      <c r="A594" s="159" t="str">
        <f>IF('2 - Unit Info'!A594&lt;&gt;"",'2 - Unit Info'!A594,"")</f>
        <v/>
      </c>
      <c r="B594" s="160" t="str">
        <f>IF('2 - Unit Info'!E594&lt;&gt;"",'2 - Unit Info'!E594,"")</f>
        <v/>
      </c>
      <c r="C594" s="160" t="str">
        <f>IF('2 - Unit Info'!K594&lt;&gt;"",'2 - Unit Info'!K594,"")</f>
        <v/>
      </c>
      <c r="D594" s="160" t="str">
        <f>IF('2 - Unit Info'!H594&lt;&gt;"",'2 - Unit Info'!H594,"")</f>
        <v/>
      </c>
      <c r="E594" s="161" t="str">
        <f>IF('2 - Unit Info'!J594&lt;&gt;"",'2 - Unit Info'!J594,"")</f>
        <v/>
      </c>
      <c r="F594" s="162" t="str">
        <f>IF('2 - Unit Info'!L594 &lt;&gt;"", '2 - Unit Info'!L594, "")</f>
        <v/>
      </c>
      <c r="G594" s="163" t="str">
        <f>IF('2 - Unit Info'!S594 &lt;&gt;"", '2 - Unit Info'!S594, "")</f>
        <v/>
      </c>
      <c r="H594" s="164" t="str">
        <f>IF(LEN(F594)=0,"",IF(F594&lt;DATE(2024,3,1),IF(G594="Paid by tenant to landlord/third party (RUBS)", '5 - Utilities Total'!$D$20*'6 - Per Unit Calculation'!D594,"N/A based on utility billing method"),"N/A move-in date after 3/1/2024"))</f>
        <v/>
      </c>
      <c r="I594" s="164" t="str">
        <f>IF(LEN(F594)=0,"",IF(F594&lt;DATE(2024,3,1),IF(G594="Paid by tenant to landlord/third party (RUBS)", INDEX('Calculation Chart - SCC'!$B$3:$B$23, MATCH(E594,'Calculation Chart - SCC'!$A$3:$A$23, 0)),"N/A based on utility billing method"),"N/A move-in date after 3/1/2024"))</f>
        <v/>
      </c>
      <c r="J594" s="165" t="str">
        <f>IF('2 - Unit Info'!T594 &lt;&gt;"", '2 - Unit Info'!T594, "")</f>
        <v/>
      </c>
      <c r="K594" s="164" t="str">
        <f>IF(LEN(F594)=0,"",IF(F594&lt;DATE(2024,3,1),IF(J594="Paid by tenant to landlord/third party (RUBS)", '5 - Utilities Total'!$D$25*'6 - Per Unit Calculation'!D594,"N/A based on utility billing method"),"N/A move-in date after 3/1/2024"))</f>
        <v/>
      </c>
      <c r="L594" s="164" t="str">
        <f>IF(LEN(F594)=0,"",IF(F594&lt;DATE(2024,3,1),IF(J594="Paid by tenant to landlord/third party (RUBS)",INDEX('Calculation Chart - SCC'!$E$3:$E$23, MATCH(E594,'Calculation Chart - SCC'!$D$3:$D$23, 0)),"N/A based on utility billing method"),"N/A move-in date after 3/1/2024"))</f>
        <v/>
      </c>
      <c r="M594" s="165" t="str">
        <f>IF('2 - Unit Info'!U594 &lt;&gt;"", '2 - Unit Info'!U594, "")</f>
        <v/>
      </c>
      <c r="N594" s="164" t="str">
        <f>IF(LEN(F594)=0,"",IF(F594&lt;DATE(2024,3,1),IF(M594="Paid by tenant to landlord/third party (RUBS)", '5 - Utilities Total'!$D$30*'6 - Per Unit Calculation'!D594,"N/A based on utility billing method"),"N/A move-in date after 3/1/2024"))</f>
        <v/>
      </c>
      <c r="O594" s="182" t="str">
        <f>IF(LEN(F594)=0,"",IF(F594&lt;DATE(2024,3,1),IF(M594="Paid by tenant to landlord/third party (RUBS)",INDEX('Calculation Chart - SCC'!$H$3:$H$23, MATCH(E594,'Calculation Chart - SCC'!$G$3:$G$23, 0)),"N/A based on utility billing method"),"N/A move-in date after 3/1/2024"))</f>
        <v/>
      </c>
      <c r="Q594" s="184" t="str">
        <f t="shared" si="20"/>
        <v/>
      </c>
      <c r="R594" s="97" t="str">
        <f t="shared" si="21"/>
        <v/>
      </c>
    </row>
    <row r="595" spans="1:18" ht="15.75" x14ac:dyDescent="0.25">
      <c r="A595" s="159" t="str">
        <f>IF('2 - Unit Info'!A595&lt;&gt;"",'2 - Unit Info'!A595,"")</f>
        <v/>
      </c>
      <c r="B595" s="160" t="str">
        <f>IF('2 - Unit Info'!E595&lt;&gt;"",'2 - Unit Info'!E595,"")</f>
        <v/>
      </c>
      <c r="C595" s="160" t="str">
        <f>IF('2 - Unit Info'!K595&lt;&gt;"",'2 - Unit Info'!K595,"")</f>
        <v/>
      </c>
      <c r="D595" s="160" t="str">
        <f>IF('2 - Unit Info'!H595&lt;&gt;"",'2 - Unit Info'!H595,"")</f>
        <v/>
      </c>
      <c r="E595" s="161" t="str">
        <f>IF('2 - Unit Info'!J595&lt;&gt;"",'2 - Unit Info'!J595,"")</f>
        <v/>
      </c>
      <c r="F595" s="162" t="str">
        <f>IF('2 - Unit Info'!L595 &lt;&gt;"", '2 - Unit Info'!L595, "")</f>
        <v/>
      </c>
      <c r="G595" s="163" t="str">
        <f>IF('2 - Unit Info'!S595 &lt;&gt;"", '2 - Unit Info'!S595, "")</f>
        <v/>
      </c>
      <c r="H595" s="164" t="str">
        <f>IF(LEN(F595)=0,"",IF(F595&lt;DATE(2024,3,1),IF(G595="Paid by tenant to landlord/third party (RUBS)", '5 - Utilities Total'!$D$20*'6 - Per Unit Calculation'!D595,"N/A based on utility billing method"),"N/A move-in date after 3/1/2024"))</f>
        <v/>
      </c>
      <c r="I595" s="164" t="str">
        <f>IF(LEN(F595)=0,"",IF(F595&lt;DATE(2024,3,1),IF(G595="Paid by tenant to landlord/third party (RUBS)", INDEX('Calculation Chart - SCC'!$B$3:$B$23, MATCH(E595,'Calculation Chart - SCC'!$A$3:$A$23, 0)),"N/A based on utility billing method"),"N/A move-in date after 3/1/2024"))</f>
        <v/>
      </c>
      <c r="J595" s="165" t="str">
        <f>IF('2 - Unit Info'!T595 &lt;&gt;"", '2 - Unit Info'!T595, "")</f>
        <v/>
      </c>
      <c r="K595" s="164" t="str">
        <f>IF(LEN(F595)=0,"",IF(F595&lt;DATE(2024,3,1),IF(J595="Paid by tenant to landlord/third party (RUBS)", '5 - Utilities Total'!$D$25*'6 - Per Unit Calculation'!D595,"N/A based on utility billing method"),"N/A move-in date after 3/1/2024"))</f>
        <v/>
      </c>
      <c r="L595" s="164" t="str">
        <f>IF(LEN(F595)=0,"",IF(F595&lt;DATE(2024,3,1),IF(J595="Paid by tenant to landlord/third party (RUBS)",INDEX('Calculation Chart - SCC'!$E$3:$E$23, MATCH(E595,'Calculation Chart - SCC'!$D$3:$D$23, 0)),"N/A based on utility billing method"),"N/A move-in date after 3/1/2024"))</f>
        <v/>
      </c>
      <c r="M595" s="165" t="str">
        <f>IF('2 - Unit Info'!U595 &lt;&gt;"", '2 - Unit Info'!U595, "")</f>
        <v/>
      </c>
      <c r="N595" s="164" t="str">
        <f>IF(LEN(F595)=0,"",IF(F595&lt;DATE(2024,3,1),IF(M595="Paid by tenant to landlord/third party (RUBS)", '5 - Utilities Total'!$D$30*'6 - Per Unit Calculation'!D595,"N/A based on utility billing method"),"N/A move-in date after 3/1/2024"))</f>
        <v/>
      </c>
      <c r="O595" s="182" t="str">
        <f>IF(LEN(F595)=0,"",IF(F595&lt;DATE(2024,3,1),IF(M595="Paid by tenant to landlord/third party (RUBS)",INDEX('Calculation Chart - SCC'!$H$3:$H$23, MATCH(E595,'Calculation Chart - SCC'!$G$3:$G$23, 0)),"N/A based on utility billing method"),"N/A move-in date after 3/1/2024"))</f>
        <v/>
      </c>
      <c r="Q595" s="184" t="str">
        <f t="shared" si="20"/>
        <v/>
      </c>
      <c r="R595" s="97" t="str">
        <f t="shared" si="21"/>
        <v/>
      </c>
    </row>
    <row r="596" spans="1:18" ht="15.75" x14ac:dyDescent="0.25">
      <c r="A596" s="159" t="str">
        <f>IF('2 - Unit Info'!A596&lt;&gt;"",'2 - Unit Info'!A596,"")</f>
        <v/>
      </c>
      <c r="B596" s="160" t="str">
        <f>IF('2 - Unit Info'!E596&lt;&gt;"",'2 - Unit Info'!E596,"")</f>
        <v/>
      </c>
      <c r="C596" s="160" t="str">
        <f>IF('2 - Unit Info'!K596&lt;&gt;"",'2 - Unit Info'!K596,"")</f>
        <v/>
      </c>
      <c r="D596" s="160" t="str">
        <f>IF('2 - Unit Info'!H596&lt;&gt;"",'2 - Unit Info'!H596,"")</f>
        <v/>
      </c>
      <c r="E596" s="161" t="str">
        <f>IF('2 - Unit Info'!J596&lt;&gt;"",'2 - Unit Info'!J596,"")</f>
        <v/>
      </c>
      <c r="F596" s="162" t="str">
        <f>IF('2 - Unit Info'!L596 &lt;&gt;"", '2 - Unit Info'!L596, "")</f>
        <v/>
      </c>
      <c r="G596" s="163" t="str">
        <f>IF('2 - Unit Info'!S596 &lt;&gt;"", '2 - Unit Info'!S596, "")</f>
        <v/>
      </c>
      <c r="H596" s="164" t="str">
        <f>IF(LEN(F596)=0,"",IF(F596&lt;DATE(2024,3,1),IF(G596="Paid by tenant to landlord/third party (RUBS)", '5 - Utilities Total'!$D$20*'6 - Per Unit Calculation'!D596,"N/A based on utility billing method"),"N/A move-in date after 3/1/2024"))</f>
        <v/>
      </c>
      <c r="I596" s="164" t="str">
        <f>IF(LEN(F596)=0,"",IF(F596&lt;DATE(2024,3,1),IF(G596="Paid by tenant to landlord/third party (RUBS)", INDEX('Calculation Chart - SCC'!$B$3:$B$23, MATCH(E596,'Calculation Chart - SCC'!$A$3:$A$23, 0)),"N/A based on utility billing method"),"N/A move-in date after 3/1/2024"))</f>
        <v/>
      </c>
      <c r="J596" s="165" t="str">
        <f>IF('2 - Unit Info'!T596 &lt;&gt;"", '2 - Unit Info'!T596, "")</f>
        <v/>
      </c>
      <c r="K596" s="164" t="str">
        <f>IF(LEN(F596)=0,"",IF(F596&lt;DATE(2024,3,1),IF(J596="Paid by tenant to landlord/third party (RUBS)", '5 - Utilities Total'!$D$25*'6 - Per Unit Calculation'!D596,"N/A based on utility billing method"),"N/A move-in date after 3/1/2024"))</f>
        <v/>
      </c>
      <c r="L596" s="164" t="str">
        <f>IF(LEN(F596)=0,"",IF(F596&lt;DATE(2024,3,1),IF(J596="Paid by tenant to landlord/third party (RUBS)",INDEX('Calculation Chart - SCC'!$E$3:$E$23, MATCH(E596,'Calculation Chart - SCC'!$D$3:$D$23, 0)),"N/A based on utility billing method"),"N/A move-in date after 3/1/2024"))</f>
        <v/>
      </c>
      <c r="M596" s="165" t="str">
        <f>IF('2 - Unit Info'!U596 &lt;&gt;"", '2 - Unit Info'!U596, "")</f>
        <v/>
      </c>
      <c r="N596" s="164" t="str">
        <f>IF(LEN(F596)=0,"",IF(F596&lt;DATE(2024,3,1),IF(M596="Paid by tenant to landlord/third party (RUBS)", '5 - Utilities Total'!$D$30*'6 - Per Unit Calculation'!D596,"N/A based on utility billing method"),"N/A move-in date after 3/1/2024"))</f>
        <v/>
      </c>
      <c r="O596" s="182" t="str">
        <f>IF(LEN(F596)=0,"",IF(F596&lt;DATE(2024,3,1),IF(M596="Paid by tenant to landlord/third party (RUBS)",INDEX('Calculation Chart - SCC'!$H$3:$H$23, MATCH(E596,'Calculation Chart - SCC'!$G$3:$G$23, 0)),"N/A based on utility billing method"),"N/A move-in date after 3/1/2024"))</f>
        <v/>
      </c>
      <c r="Q596" s="184" t="str">
        <f t="shared" si="20"/>
        <v/>
      </c>
      <c r="R596" s="97" t="str">
        <f t="shared" si="21"/>
        <v/>
      </c>
    </row>
    <row r="597" spans="1:18" ht="15.75" x14ac:dyDescent="0.25">
      <c r="A597" s="159" t="str">
        <f>IF('2 - Unit Info'!A597&lt;&gt;"",'2 - Unit Info'!A597,"")</f>
        <v/>
      </c>
      <c r="B597" s="160" t="str">
        <f>IF('2 - Unit Info'!E597&lt;&gt;"",'2 - Unit Info'!E597,"")</f>
        <v/>
      </c>
      <c r="C597" s="160" t="str">
        <f>IF('2 - Unit Info'!K597&lt;&gt;"",'2 - Unit Info'!K597,"")</f>
        <v/>
      </c>
      <c r="D597" s="160" t="str">
        <f>IF('2 - Unit Info'!H597&lt;&gt;"",'2 - Unit Info'!H597,"")</f>
        <v/>
      </c>
      <c r="E597" s="161" t="str">
        <f>IF('2 - Unit Info'!J597&lt;&gt;"",'2 - Unit Info'!J597,"")</f>
        <v/>
      </c>
      <c r="F597" s="162" t="str">
        <f>IF('2 - Unit Info'!L597 &lt;&gt;"", '2 - Unit Info'!L597, "")</f>
        <v/>
      </c>
      <c r="G597" s="163" t="str">
        <f>IF('2 - Unit Info'!S597 &lt;&gt;"", '2 - Unit Info'!S597, "")</f>
        <v/>
      </c>
      <c r="H597" s="164" t="str">
        <f>IF(LEN(F597)=0,"",IF(F597&lt;DATE(2024,3,1),IF(G597="Paid by tenant to landlord/third party (RUBS)", '5 - Utilities Total'!$D$20*'6 - Per Unit Calculation'!D597,"N/A based on utility billing method"),"N/A move-in date after 3/1/2024"))</f>
        <v/>
      </c>
      <c r="I597" s="164" t="str">
        <f>IF(LEN(F597)=0,"",IF(F597&lt;DATE(2024,3,1),IF(G597="Paid by tenant to landlord/third party (RUBS)", INDEX('Calculation Chart - SCC'!$B$3:$B$23, MATCH(E597,'Calculation Chart - SCC'!$A$3:$A$23, 0)),"N/A based on utility billing method"),"N/A move-in date after 3/1/2024"))</f>
        <v/>
      </c>
      <c r="J597" s="165" t="str">
        <f>IF('2 - Unit Info'!T597 &lt;&gt;"", '2 - Unit Info'!T597, "")</f>
        <v/>
      </c>
      <c r="K597" s="164" t="str">
        <f>IF(LEN(F597)=0,"",IF(F597&lt;DATE(2024,3,1),IF(J597="Paid by tenant to landlord/third party (RUBS)", '5 - Utilities Total'!$D$25*'6 - Per Unit Calculation'!D597,"N/A based on utility billing method"),"N/A move-in date after 3/1/2024"))</f>
        <v/>
      </c>
      <c r="L597" s="164" t="str">
        <f>IF(LEN(F597)=0,"",IF(F597&lt;DATE(2024,3,1),IF(J597="Paid by tenant to landlord/third party (RUBS)",INDEX('Calculation Chart - SCC'!$E$3:$E$23, MATCH(E597,'Calculation Chart - SCC'!$D$3:$D$23, 0)),"N/A based on utility billing method"),"N/A move-in date after 3/1/2024"))</f>
        <v/>
      </c>
      <c r="M597" s="165" t="str">
        <f>IF('2 - Unit Info'!U597 &lt;&gt;"", '2 - Unit Info'!U597, "")</f>
        <v/>
      </c>
      <c r="N597" s="164" t="str">
        <f>IF(LEN(F597)=0,"",IF(F597&lt;DATE(2024,3,1),IF(M597="Paid by tenant to landlord/third party (RUBS)", '5 - Utilities Total'!$D$30*'6 - Per Unit Calculation'!D597,"N/A based on utility billing method"),"N/A move-in date after 3/1/2024"))</f>
        <v/>
      </c>
      <c r="O597" s="182" t="str">
        <f>IF(LEN(F597)=0,"",IF(F597&lt;DATE(2024,3,1),IF(M597="Paid by tenant to landlord/third party (RUBS)",INDEX('Calculation Chart - SCC'!$H$3:$H$23, MATCH(E597,'Calculation Chart - SCC'!$G$3:$G$23, 0)),"N/A based on utility billing method"),"N/A move-in date after 3/1/2024"))</f>
        <v/>
      </c>
      <c r="Q597" s="184" t="str">
        <f t="shared" si="20"/>
        <v/>
      </c>
      <c r="R597" s="97" t="str">
        <f t="shared" si="21"/>
        <v/>
      </c>
    </row>
    <row r="598" spans="1:18" ht="15.75" x14ac:dyDescent="0.25">
      <c r="A598" s="159" t="str">
        <f>IF('2 - Unit Info'!A598&lt;&gt;"",'2 - Unit Info'!A598,"")</f>
        <v/>
      </c>
      <c r="B598" s="160" t="str">
        <f>IF('2 - Unit Info'!E598&lt;&gt;"",'2 - Unit Info'!E598,"")</f>
        <v/>
      </c>
      <c r="C598" s="160" t="str">
        <f>IF('2 - Unit Info'!K598&lt;&gt;"",'2 - Unit Info'!K598,"")</f>
        <v/>
      </c>
      <c r="D598" s="160" t="str">
        <f>IF('2 - Unit Info'!H598&lt;&gt;"",'2 - Unit Info'!H598,"")</f>
        <v/>
      </c>
      <c r="E598" s="161" t="str">
        <f>IF('2 - Unit Info'!J598&lt;&gt;"",'2 - Unit Info'!J598,"")</f>
        <v/>
      </c>
      <c r="F598" s="162" t="str">
        <f>IF('2 - Unit Info'!L598 &lt;&gt;"", '2 - Unit Info'!L598, "")</f>
        <v/>
      </c>
      <c r="G598" s="163" t="str">
        <f>IF('2 - Unit Info'!S598 &lt;&gt;"", '2 - Unit Info'!S598, "")</f>
        <v/>
      </c>
      <c r="H598" s="164" t="str">
        <f>IF(LEN(F598)=0,"",IF(F598&lt;DATE(2024,3,1),IF(G598="Paid by tenant to landlord/third party (RUBS)", '5 - Utilities Total'!$D$20*'6 - Per Unit Calculation'!D598,"N/A based on utility billing method"),"N/A move-in date after 3/1/2024"))</f>
        <v/>
      </c>
      <c r="I598" s="164" t="str">
        <f>IF(LEN(F598)=0,"",IF(F598&lt;DATE(2024,3,1),IF(G598="Paid by tenant to landlord/third party (RUBS)", INDEX('Calculation Chart - SCC'!$B$3:$B$23, MATCH(E598,'Calculation Chart - SCC'!$A$3:$A$23, 0)),"N/A based on utility billing method"),"N/A move-in date after 3/1/2024"))</f>
        <v/>
      </c>
      <c r="J598" s="165" t="str">
        <f>IF('2 - Unit Info'!T598 &lt;&gt;"", '2 - Unit Info'!T598, "")</f>
        <v/>
      </c>
      <c r="K598" s="164" t="str">
        <f>IF(LEN(F598)=0,"",IF(F598&lt;DATE(2024,3,1),IF(J598="Paid by tenant to landlord/third party (RUBS)", '5 - Utilities Total'!$D$25*'6 - Per Unit Calculation'!D598,"N/A based on utility billing method"),"N/A move-in date after 3/1/2024"))</f>
        <v/>
      </c>
      <c r="L598" s="164" t="str">
        <f>IF(LEN(F598)=0,"",IF(F598&lt;DATE(2024,3,1),IF(J598="Paid by tenant to landlord/third party (RUBS)",INDEX('Calculation Chart - SCC'!$E$3:$E$23, MATCH(E598,'Calculation Chart - SCC'!$D$3:$D$23, 0)),"N/A based on utility billing method"),"N/A move-in date after 3/1/2024"))</f>
        <v/>
      </c>
      <c r="M598" s="165" t="str">
        <f>IF('2 - Unit Info'!U598 &lt;&gt;"", '2 - Unit Info'!U598, "")</f>
        <v/>
      </c>
      <c r="N598" s="164" t="str">
        <f>IF(LEN(F598)=0,"",IF(F598&lt;DATE(2024,3,1),IF(M598="Paid by tenant to landlord/third party (RUBS)", '5 - Utilities Total'!$D$30*'6 - Per Unit Calculation'!D598,"N/A based on utility billing method"),"N/A move-in date after 3/1/2024"))</f>
        <v/>
      </c>
      <c r="O598" s="182" t="str">
        <f>IF(LEN(F598)=0,"",IF(F598&lt;DATE(2024,3,1),IF(M598="Paid by tenant to landlord/third party (RUBS)",INDEX('Calculation Chart - SCC'!$H$3:$H$23, MATCH(E598,'Calculation Chart - SCC'!$G$3:$G$23, 0)),"N/A based on utility billing method"),"N/A move-in date after 3/1/2024"))</f>
        <v/>
      </c>
      <c r="Q598" s="184" t="str">
        <f t="shared" si="20"/>
        <v/>
      </c>
      <c r="R598" s="97" t="str">
        <f t="shared" si="21"/>
        <v/>
      </c>
    </row>
    <row r="599" spans="1:18" ht="15.75" x14ac:dyDescent="0.25">
      <c r="A599" s="159" t="str">
        <f>IF('2 - Unit Info'!A599&lt;&gt;"",'2 - Unit Info'!A599,"")</f>
        <v/>
      </c>
      <c r="B599" s="160" t="str">
        <f>IF('2 - Unit Info'!E599&lt;&gt;"",'2 - Unit Info'!E599,"")</f>
        <v/>
      </c>
      <c r="C599" s="160" t="str">
        <f>IF('2 - Unit Info'!K599&lt;&gt;"",'2 - Unit Info'!K599,"")</f>
        <v/>
      </c>
      <c r="D599" s="160" t="str">
        <f>IF('2 - Unit Info'!H599&lt;&gt;"",'2 - Unit Info'!H599,"")</f>
        <v/>
      </c>
      <c r="E599" s="161" t="str">
        <f>IF('2 - Unit Info'!J599&lt;&gt;"",'2 - Unit Info'!J599,"")</f>
        <v/>
      </c>
      <c r="F599" s="162" t="str">
        <f>IF('2 - Unit Info'!L599 &lt;&gt;"", '2 - Unit Info'!L599, "")</f>
        <v/>
      </c>
      <c r="G599" s="163" t="str">
        <f>IF('2 - Unit Info'!S599 &lt;&gt;"", '2 - Unit Info'!S599, "")</f>
        <v/>
      </c>
      <c r="H599" s="164" t="str">
        <f>IF(LEN(F599)=0,"",IF(F599&lt;DATE(2024,3,1),IF(G599="Paid by tenant to landlord/third party (RUBS)", '5 - Utilities Total'!$D$20*'6 - Per Unit Calculation'!D599,"N/A based on utility billing method"),"N/A move-in date after 3/1/2024"))</f>
        <v/>
      </c>
      <c r="I599" s="164" t="str">
        <f>IF(LEN(F599)=0,"",IF(F599&lt;DATE(2024,3,1),IF(G599="Paid by tenant to landlord/third party (RUBS)", INDEX('Calculation Chart - SCC'!$B$3:$B$23, MATCH(E599,'Calculation Chart - SCC'!$A$3:$A$23, 0)),"N/A based on utility billing method"),"N/A move-in date after 3/1/2024"))</f>
        <v/>
      </c>
      <c r="J599" s="165" t="str">
        <f>IF('2 - Unit Info'!T599 &lt;&gt;"", '2 - Unit Info'!T599, "")</f>
        <v/>
      </c>
      <c r="K599" s="164" t="str">
        <f>IF(LEN(F599)=0,"",IF(F599&lt;DATE(2024,3,1),IF(J599="Paid by tenant to landlord/third party (RUBS)", '5 - Utilities Total'!$D$25*'6 - Per Unit Calculation'!D599,"N/A based on utility billing method"),"N/A move-in date after 3/1/2024"))</f>
        <v/>
      </c>
      <c r="L599" s="164" t="str">
        <f>IF(LEN(F599)=0,"",IF(F599&lt;DATE(2024,3,1),IF(J599="Paid by tenant to landlord/third party (RUBS)",INDEX('Calculation Chart - SCC'!$E$3:$E$23, MATCH(E599,'Calculation Chart - SCC'!$D$3:$D$23, 0)),"N/A based on utility billing method"),"N/A move-in date after 3/1/2024"))</f>
        <v/>
      </c>
      <c r="M599" s="165" t="str">
        <f>IF('2 - Unit Info'!U599 &lt;&gt;"", '2 - Unit Info'!U599, "")</f>
        <v/>
      </c>
      <c r="N599" s="164" t="str">
        <f>IF(LEN(F599)=0,"",IF(F599&lt;DATE(2024,3,1),IF(M599="Paid by tenant to landlord/third party (RUBS)", '5 - Utilities Total'!$D$30*'6 - Per Unit Calculation'!D599,"N/A based on utility billing method"),"N/A move-in date after 3/1/2024"))</f>
        <v/>
      </c>
      <c r="O599" s="182" t="str">
        <f>IF(LEN(F599)=0,"",IF(F599&lt;DATE(2024,3,1),IF(M599="Paid by tenant to landlord/third party (RUBS)",INDEX('Calculation Chart - SCC'!$H$3:$H$23, MATCH(E599,'Calculation Chart - SCC'!$G$3:$G$23, 0)),"N/A based on utility billing method"),"N/A move-in date after 3/1/2024"))</f>
        <v/>
      </c>
      <c r="Q599" s="184" t="str">
        <f t="shared" si="20"/>
        <v/>
      </c>
      <c r="R599" s="97" t="str">
        <f t="shared" si="21"/>
        <v/>
      </c>
    </row>
    <row r="600" spans="1:18" ht="16.5" thickBot="1" x14ac:dyDescent="0.3">
      <c r="A600" s="233" t="str">
        <f>IF('2 - Unit Info'!A600&lt;&gt;"",'2 - Unit Info'!A600,"")</f>
        <v/>
      </c>
      <c r="B600" s="234" t="str">
        <f>IF('2 - Unit Info'!E600&lt;&gt;"",'2 - Unit Info'!E600,"")</f>
        <v/>
      </c>
      <c r="C600" s="234" t="str">
        <f>IF('2 - Unit Info'!K600&lt;&gt;"",'2 - Unit Info'!K600,"")</f>
        <v/>
      </c>
      <c r="D600" s="234" t="str">
        <f>IF('2 - Unit Info'!H600&lt;&gt;"",'2 - Unit Info'!H600,"")</f>
        <v/>
      </c>
      <c r="E600" s="235" t="str">
        <f>IF('2 - Unit Info'!J600&lt;&gt;"",'2 - Unit Info'!J600,"")</f>
        <v/>
      </c>
      <c r="F600" s="236" t="str">
        <f>IF('2 - Unit Info'!L600 &lt;&gt;"", '2 - Unit Info'!L600, "")</f>
        <v/>
      </c>
      <c r="G600" s="237" t="str">
        <f>IF('2 - Unit Info'!S600 &lt;&gt;"", '2 - Unit Info'!S600, "")</f>
        <v/>
      </c>
      <c r="H600" s="238" t="str">
        <f>IF(LEN(F600)=0,"",IF(F600&lt;DATE(2024,3,1),IF(G600="Paid by tenant to landlord/third party (RUBS)", '5 - Utilities Total'!$D$20*'6 - Per Unit Calculation'!D600,"N/A based on utility billing method"),"N/A move-in date after 3/1/2024"))</f>
        <v/>
      </c>
      <c r="I600" s="241" t="str">
        <f>IF(LEN(F600)=0,"",IF(F600&lt;DATE(2024,3,1),IF(G600="Paid by tenant to landlord/third party (RUBS)", INDEX('Calculation Chart - SCC'!$B$3:$B$23, MATCH(E600,'Calculation Chart - SCC'!$A$3:$A$23, 0)),"N/A based on utility billing method"),"N/A move-in date after 3/1/2024"))</f>
        <v/>
      </c>
      <c r="J600" s="239" t="str">
        <f>IF('2 - Unit Info'!T600 &lt;&gt;"", '2 - Unit Info'!T600, "")</f>
        <v/>
      </c>
      <c r="K600" s="238" t="str">
        <f>IF(LEN(F600)=0,"",IF(F600&lt;DATE(2024,3,1),IF(J600="Paid by tenant to landlord/third party (RUBS)", '5 - Utilities Total'!$D$25*'6 - Per Unit Calculation'!D600,"N/A based on utility billing method"),"N/A move-in date after 3/1/2024"))</f>
        <v/>
      </c>
      <c r="L600" s="241" t="str">
        <f>IF(LEN(F600)=0,"",IF(F600&lt;DATE(2024,3,1),IF(J600="Paid by tenant to landlord/third party (RUBS)",INDEX('Calculation Chart - SCC'!$E$3:$E$23, MATCH(E600,'Calculation Chart - SCC'!$D$3:$D$23, 0)),"N/A based on utility billing method"),"N/A move-in date after 3/1/2024"))</f>
        <v/>
      </c>
      <c r="M600" s="239" t="str">
        <f>IF('2 - Unit Info'!U600 &lt;&gt;"", '2 - Unit Info'!U600, "")</f>
        <v/>
      </c>
      <c r="N600" s="238" t="str">
        <f>IF(LEN(F600)=0,"",IF(F600&lt;DATE(2024,3,1),IF(M600="Paid by tenant to landlord/third party (RUBS)", '5 - Utilities Total'!$D$30*'6 - Per Unit Calculation'!D600,"N/A based on utility billing method"),"N/A move-in date after 3/1/2024"))</f>
        <v/>
      </c>
      <c r="O600" s="240" t="str">
        <f>IF(LEN(F600)=0,"",IF(F600&lt;DATE(2024,3,1),IF(M600="Paid by tenant to landlord/third party (RUBS)",INDEX('Calculation Chart - SCC'!$H$3:$H$23, MATCH(E600,'Calculation Chart - SCC'!$G$3:$G$23, 0)),"N/A based on utility billing method"),"N/A move-in date after 3/1/2024"))</f>
        <v/>
      </c>
      <c r="Q600" s="185" t="str">
        <f t="shared" si="20"/>
        <v/>
      </c>
      <c r="R600" s="99" t="str">
        <f t="shared" si="21"/>
        <v/>
      </c>
    </row>
  </sheetData>
  <sheetProtection algorithmName="SHA-512" hashValue="BrBVqWgTqWG8+4+tUK98udANGjcEe0wOkTIjhiYxcqDad06dHKbaGiTLfQ/sjq4QyYANT1XWPQxz1kIFSR7m3A==" saltValue="rbEa2KvtneNJK0TC1XdmZA==" spinCount="100000" sheet="1" objects="1" scenarios="1" selectLockedCells="1" selectUnlockedCells="1"/>
  <mergeCells count="2">
    <mergeCell ref="B1:J5"/>
    <mergeCell ref="A6:J6"/>
  </mergeCells>
  <pageMargins left="0.5" right="0.5" top="0.75" bottom="0.75" header="0.3" footer="0.3"/>
  <pageSetup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603"/>
  <sheetViews>
    <sheetView zoomScale="95" zoomScaleNormal="95" zoomScaleSheetLayoutView="89" workbookViewId="0">
      <selection activeCell="C598" sqref="C598"/>
    </sheetView>
  </sheetViews>
  <sheetFormatPr defaultColWidth="9.140625" defaultRowHeight="15.75" x14ac:dyDescent="0.25"/>
  <cols>
    <col min="1" max="1" width="16.85546875" style="6" customWidth="1"/>
    <col min="2" max="2" width="22.28515625" style="6" customWidth="1"/>
    <col min="3" max="6" width="36.28515625" style="6" customWidth="1"/>
    <col min="7" max="7" width="29.42578125" style="6" customWidth="1"/>
    <col min="8" max="16384" width="9.140625" style="6"/>
  </cols>
  <sheetData>
    <row r="1" spans="1:6" customFormat="1" ht="15.75" customHeight="1" x14ac:dyDescent="0.25">
      <c r="A1" s="4"/>
      <c r="B1" s="171"/>
      <c r="C1" s="243" t="s">
        <v>205</v>
      </c>
      <c r="D1" s="243"/>
      <c r="E1" s="243"/>
      <c r="F1" s="41"/>
    </row>
    <row r="2" spans="1:6" customFormat="1" ht="15" customHeight="1" x14ac:dyDescent="0.25">
      <c r="A2" s="5"/>
      <c r="B2" s="138"/>
      <c r="C2" s="245"/>
      <c r="D2" s="245"/>
      <c r="E2" s="245"/>
      <c r="F2" s="42"/>
    </row>
    <row r="3" spans="1:6" customFormat="1" ht="15" customHeight="1" x14ac:dyDescent="0.25">
      <c r="A3" s="5"/>
      <c r="B3" s="138"/>
      <c r="C3" s="245"/>
      <c r="D3" s="245"/>
      <c r="E3" s="245"/>
      <c r="F3" s="42"/>
    </row>
    <row r="4" spans="1:6" customFormat="1" ht="15" customHeight="1" x14ac:dyDescent="0.25">
      <c r="A4" s="5"/>
      <c r="B4" s="138"/>
      <c r="C4" s="245"/>
      <c r="D4" s="245"/>
      <c r="E4" s="245"/>
      <c r="F4" s="42"/>
    </row>
    <row r="5" spans="1:6" customFormat="1" ht="15" customHeight="1" x14ac:dyDescent="0.25">
      <c r="A5" s="5"/>
      <c r="B5" s="138"/>
      <c r="C5" s="121"/>
      <c r="D5" s="121"/>
      <c r="E5" s="40"/>
      <c r="F5" s="42"/>
    </row>
    <row r="6" spans="1:6" customFormat="1" ht="16.5" customHeight="1" x14ac:dyDescent="0.25">
      <c r="A6" s="5"/>
      <c r="B6" s="138"/>
      <c r="C6" s="358"/>
      <c r="D6" s="358"/>
      <c r="E6" s="358"/>
      <c r="F6" s="42"/>
    </row>
    <row r="7" spans="1:6" customFormat="1" ht="15.75" customHeight="1" x14ac:dyDescent="0.25">
      <c r="A7" s="359" t="s">
        <v>209</v>
      </c>
      <c r="B7" s="360"/>
      <c r="C7" s="360"/>
      <c r="D7" s="360"/>
      <c r="E7" s="360"/>
      <c r="F7" s="361"/>
    </row>
    <row r="8" spans="1:6" customFormat="1" ht="15" x14ac:dyDescent="0.25">
      <c r="A8" s="359"/>
      <c r="B8" s="360"/>
      <c r="C8" s="360"/>
      <c r="D8" s="360"/>
      <c r="E8" s="360"/>
      <c r="F8" s="361"/>
    </row>
    <row r="9" spans="1:6" customFormat="1" ht="19.5" customHeight="1" thickBot="1" x14ac:dyDescent="0.3">
      <c r="A9" s="359"/>
      <c r="B9" s="360"/>
      <c r="C9" s="360"/>
      <c r="D9" s="360"/>
      <c r="E9" s="360"/>
      <c r="F9" s="361"/>
    </row>
    <row r="10" spans="1:6" ht="44.25" customHeight="1" x14ac:dyDescent="0.25">
      <c r="A10" s="102" t="s">
        <v>12</v>
      </c>
      <c r="B10" s="172" t="s">
        <v>13</v>
      </c>
      <c r="C10" s="103" t="s">
        <v>201</v>
      </c>
      <c r="D10" s="104" t="s">
        <v>202</v>
      </c>
      <c r="E10" s="126" t="s">
        <v>159</v>
      </c>
      <c r="F10" s="109" t="s">
        <v>208</v>
      </c>
    </row>
    <row r="11" spans="1:6" ht="15.75" customHeight="1" x14ac:dyDescent="0.25">
      <c r="A11" s="105" t="s">
        <v>9</v>
      </c>
      <c r="B11" s="168" t="s">
        <v>59</v>
      </c>
      <c r="C11" s="137">
        <f>'6 - Per Unit Calculation'!Q8</f>
        <v>80</v>
      </c>
      <c r="D11" s="137">
        <f>'6 - Per Unit Calculation'!R8</f>
        <v>79</v>
      </c>
      <c r="E11" s="111">
        <f>IF(OR(C11="N/A based on utility billing method", C11="N/A move-in date after 3/1/2024"), "N/A", MIN(C11,D11))</f>
        <v>79</v>
      </c>
      <c r="F11" s="112">
        <f>IF(E11="N/A", "N/A", E11*1.032)</f>
        <v>81.528000000000006</v>
      </c>
    </row>
    <row r="12" spans="1:6" ht="15.75" customHeight="1" x14ac:dyDescent="0.25">
      <c r="A12" s="106" t="str">
        <f>IF('2 - Unit Info'!A9&lt;&gt;"",'2 - Unit Info'!A9,"")</f>
        <v/>
      </c>
      <c r="B12" s="169" t="str">
        <f>IF('2 - Unit Info'!K9&lt;&gt;"",'2 - Unit Info'!K9,"")</f>
        <v/>
      </c>
      <c r="C12" s="92" t="str">
        <f>'6 - Per Unit Calculation'!Q9</f>
        <v/>
      </c>
      <c r="D12" s="92" t="str">
        <f>'6 - Per Unit Calculation'!R9</f>
        <v/>
      </c>
      <c r="E12" s="91">
        <f>IF(OR(C12="N/A based on utility billing method", C12="N/A move-in date after 3/1/2024"), "N/A", MIN(C12,D12))</f>
        <v>0</v>
      </c>
      <c r="F12" s="97">
        <f>IF(E12="N/A", "N/A", E12*1.032)</f>
        <v>0</v>
      </c>
    </row>
    <row r="13" spans="1:6" ht="15.75" customHeight="1" x14ac:dyDescent="0.25">
      <c r="A13" s="106" t="str">
        <f>IF('2 - Unit Info'!A10&lt;&gt;"",'2 - Unit Info'!A10,"")</f>
        <v/>
      </c>
      <c r="B13" s="169" t="str">
        <f>IF('2 - Unit Info'!K10&lt;&gt;"",'2 - Unit Info'!K10,"")</f>
        <v/>
      </c>
      <c r="C13" s="92" t="str">
        <f>'6 - Per Unit Calculation'!Q10</f>
        <v/>
      </c>
      <c r="D13" s="92" t="str">
        <f>'6 - Per Unit Calculation'!R10</f>
        <v/>
      </c>
      <c r="E13" s="91">
        <f t="shared" ref="E13:E76" si="0">IF(OR(C13="N/A based on utility billing method", C13="N/A move-in date after 3/1/2024"), "N/A", MIN(C13,D13))</f>
        <v>0</v>
      </c>
      <c r="F13" s="97">
        <f t="shared" ref="F13:F76" si="1">IF(E13="N/A", "N/A", E13*1.032)</f>
        <v>0</v>
      </c>
    </row>
    <row r="14" spans="1:6" ht="15.75" customHeight="1" x14ac:dyDescent="0.25">
      <c r="A14" s="106" t="str">
        <f>IF('2 - Unit Info'!A11&lt;&gt;"",'2 - Unit Info'!A11,"")</f>
        <v/>
      </c>
      <c r="B14" s="169" t="str">
        <f>IF('2 - Unit Info'!K11&lt;&gt;"",'2 - Unit Info'!K11,"")</f>
        <v/>
      </c>
      <c r="C14" s="92" t="str">
        <f>'6 - Per Unit Calculation'!Q11</f>
        <v/>
      </c>
      <c r="D14" s="92" t="str">
        <f>'6 - Per Unit Calculation'!R11</f>
        <v/>
      </c>
      <c r="E14" s="91">
        <f t="shared" si="0"/>
        <v>0</v>
      </c>
      <c r="F14" s="97">
        <f t="shared" si="1"/>
        <v>0</v>
      </c>
    </row>
    <row r="15" spans="1:6" ht="15.75" customHeight="1" x14ac:dyDescent="0.25">
      <c r="A15" s="106" t="str">
        <f>IF('2 - Unit Info'!A12&lt;&gt;"",'2 - Unit Info'!A12,"")</f>
        <v/>
      </c>
      <c r="B15" s="169" t="str">
        <f>IF('2 - Unit Info'!K12&lt;&gt;"",'2 - Unit Info'!K12,"")</f>
        <v/>
      </c>
      <c r="C15" s="92" t="str">
        <f>'6 - Per Unit Calculation'!Q12</f>
        <v/>
      </c>
      <c r="D15" s="92" t="str">
        <f>'6 - Per Unit Calculation'!R12</f>
        <v/>
      </c>
      <c r="E15" s="91">
        <f t="shared" si="0"/>
        <v>0</v>
      </c>
      <c r="F15" s="97">
        <f t="shared" si="1"/>
        <v>0</v>
      </c>
    </row>
    <row r="16" spans="1:6" ht="15.75" customHeight="1" x14ac:dyDescent="0.25">
      <c r="A16" s="106" t="str">
        <f>IF('2 - Unit Info'!A13&lt;&gt;"",'2 - Unit Info'!A13,"")</f>
        <v/>
      </c>
      <c r="B16" s="169" t="str">
        <f>IF('2 - Unit Info'!K13&lt;&gt;"",'2 - Unit Info'!K13,"")</f>
        <v/>
      </c>
      <c r="C16" s="92" t="str">
        <f>'6 - Per Unit Calculation'!Q13</f>
        <v/>
      </c>
      <c r="D16" s="92" t="str">
        <f>'6 - Per Unit Calculation'!R13</f>
        <v/>
      </c>
      <c r="E16" s="91">
        <f t="shared" si="0"/>
        <v>0</v>
      </c>
      <c r="F16" s="97">
        <f t="shared" si="1"/>
        <v>0</v>
      </c>
    </row>
    <row r="17" spans="1:6" ht="15.75" customHeight="1" x14ac:dyDescent="0.25">
      <c r="A17" s="106" t="str">
        <f>IF('2 - Unit Info'!A14&lt;&gt;"",'2 - Unit Info'!A14,"")</f>
        <v/>
      </c>
      <c r="B17" s="169" t="str">
        <f>IF('2 - Unit Info'!K14&lt;&gt;"",'2 - Unit Info'!K14,"")</f>
        <v/>
      </c>
      <c r="C17" s="92" t="str">
        <f>'6 - Per Unit Calculation'!Q14</f>
        <v/>
      </c>
      <c r="D17" s="92" t="str">
        <f>'6 - Per Unit Calculation'!R14</f>
        <v/>
      </c>
      <c r="E17" s="91">
        <f t="shared" si="0"/>
        <v>0</v>
      </c>
      <c r="F17" s="97">
        <f t="shared" si="1"/>
        <v>0</v>
      </c>
    </row>
    <row r="18" spans="1:6" x14ac:dyDescent="0.25">
      <c r="A18" s="106" t="str">
        <f>IF('2 - Unit Info'!A15&lt;&gt;"",'2 - Unit Info'!A15,"")</f>
        <v/>
      </c>
      <c r="B18" s="169" t="str">
        <f>IF('2 - Unit Info'!K15&lt;&gt;"",'2 - Unit Info'!K15,"")</f>
        <v/>
      </c>
      <c r="C18" s="92" t="str">
        <f>'6 - Per Unit Calculation'!Q15</f>
        <v/>
      </c>
      <c r="D18" s="92" t="str">
        <f>'6 - Per Unit Calculation'!R15</f>
        <v/>
      </c>
      <c r="E18" s="91">
        <f t="shared" si="0"/>
        <v>0</v>
      </c>
      <c r="F18" s="97">
        <f t="shared" si="1"/>
        <v>0</v>
      </c>
    </row>
    <row r="19" spans="1:6" x14ac:dyDescent="0.25">
      <c r="A19" s="106" t="str">
        <f>IF('2 - Unit Info'!A16&lt;&gt;"",'2 - Unit Info'!A16,"")</f>
        <v/>
      </c>
      <c r="B19" s="169" t="str">
        <f>IF('2 - Unit Info'!K16&lt;&gt;"",'2 - Unit Info'!K16,"")</f>
        <v/>
      </c>
      <c r="C19" s="92" t="str">
        <f>'6 - Per Unit Calculation'!Q16</f>
        <v/>
      </c>
      <c r="D19" s="92" t="str">
        <f>'6 - Per Unit Calculation'!R16</f>
        <v/>
      </c>
      <c r="E19" s="91">
        <f t="shared" si="0"/>
        <v>0</v>
      </c>
      <c r="F19" s="97">
        <f t="shared" si="1"/>
        <v>0</v>
      </c>
    </row>
    <row r="20" spans="1:6" x14ac:dyDescent="0.25">
      <c r="A20" s="106" t="str">
        <f>IF('2 - Unit Info'!A17&lt;&gt;"",'2 - Unit Info'!A17,"")</f>
        <v/>
      </c>
      <c r="B20" s="169" t="str">
        <f>IF('2 - Unit Info'!K17&lt;&gt;"",'2 - Unit Info'!K17,"")</f>
        <v/>
      </c>
      <c r="C20" s="92" t="str">
        <f>'6 - Per Unit Calculation'!Q17</f>
        <v/>
      </c>
      <c r="D20" s="92" t="str">
        <f>'6 - Per Unit Calculation'!R17</f>
        <v/>
      </c>
      <c r="E20" s="91">
        <f t="shared" si="0"/>
        <v>0</v>
      </c>
      <c r="F20" s="97">
        <f t="shared" si="1"/>
        <v>0</v>
      </c>
    </row>
    <row r="21" spans="1:6" x14ac:dyDescent="0.25">
      <c r="A21" s="106" t="str">
        <f>IF('2 - Unit Info'!A18&lt;&gt;"",'2 - Unit Info'!A18,"")</f>
        <v/>
      </c>
      <c r="B21" s="169" t="str">
        <f>IF('2 - Unit Info'!K18&lt;&gt;"",'2 - Unit Info'!K18,"")</f>
        <v/>
      </c>
      <c r="C21" s="92" t="str">
        <f>'6 - Per Unit Calculation'!Q18</f>
        <v/>
      </c>
      <c r="D21" s="92" t="str">
        <f>'6 - Per Unit Calculation'!R18</f>
        <v/>
      </c>
      <c r="E21" s="91">
        <f t="shared" si="0"/>
        <v>0</v>
      </c>
      <c r="F21" s="97">
        <f t="shared" si="1"/>
        <v>0</v>
      </c>
    </row>
    <row r="22" spans="1:6" x14ac:dyDescent="0.25">
      <c r="A22" s="106" t="str">
        <f>IF('2 - Unit Info'!A19&lt;&gt;"",'2 - Unit Info'!A19,"")</f>
        <v/>
      </c>
      <c r="B22" s="169" t="str">
        <f>IF('2 - Unit Info'!K19&lt;&gt;"",'2 - Unit Info'!K19,"")</f>
        <v/>
      </c>
      <c r="C22" s="92" t="str">
        <f>'6 - Per Unit Calculation'!Q19</f>
        <v/>
      </c>
      <c r="D22" s="92" t="str">
        <f>'6 - Per Unit Calculation'!R19</f>
        <v/>
      </c>
      <c r="E22" s="91">
        <f t="shared" si="0"/>
        <v>0</v>
      </c>
      <c r="F22" s="97">
        <f t="shared" si="1"/>
        <v>0</v>
      </c>
    </row>
    <row r="23" spans="1:6" x14ac:dyDescent="0.25">
      <c r="A23" s="106" t="str">
        <f>IF('2 - Unit Info'!A20&lt;&gt;"",'2 - Unit Info'!A20,"")</f>
        <v/>
      </c>
      <c r="B23" s="169" t="str">
        <f>IF('2 - Unit Info'!K20&lt;&gt;"",'2 - Unit Info'!K20,"")</f>
        <v/>
      </c>
      <c r="C23" s="92" t="str">
        <f>'6 - Per Unit Calculation'!Q20</f>
        <v/>
      </c>
      <c r="D23" s="92" t="str">
        <f>'6 - Per Unit Calculation'!R20</f>
        <v/>
      </c>
      <c r="E23" s="91">
        <f t="shared" si="0"/>
        <v>0</v>
      </c>
      <c r="F23" s="97">
        <f t="shared" si="1"/>
        <v>0</v>
      </c>
    </row>
    <row r="24" spans="1:6" x14ac:dyDescent="0.25">
      <c r="A24" s="106" t="str">
        <f>IF('2 - Unit Info'!A21&lt;&gt;"",'2 - Unit Info'!A21,"")</f>
        <v/>
      </c>
      <c r="B24" s="169" t="str">
        <f>IF('2 - Unit Info'!K21&lt;&gt;"",'2 - Unit Info'!K21,"")</f>
        <v/>
      </c>
      <c r="C24" s="92" t="str">
        <f>'6 - Per Unit Calculation'!Q21</f>
        <v/>
      </c>
      <c r="D24" s="92" t="str">
        <f>'6 - Per Unit Calculation'!R21</f>
        <v/>
      </c>
      <c r="E24" s="91">
        <f t="shared" si="0"/>
        <v>0</v>
      </c>
      <c r="F24" s="97">
        <f t="shared" si="1"/>
        <v>0</v>
      </c>
    </row>
    <row r="25" spans="1:6" x14ac:dyDescent="0.25">
      <c r="A25" s="106" t="str">
        <f>IF('2 - Unit Info'!A22&lt;&gt;"",'2 - Unit Info'!A22,"")</f>
        <v/>
      </c>
      <c r="B25" s="169" t="str">
        <f>IF('2 - Unit Info'!K22&lt;&gt;"",'2 - Unit Info'!K22,"")</f>
        <v/>
      </c>
      <c r="C25" s="92" t="str">
        <f>'6 - Per Unit Calculation'!Q22</f>
        <v/>
      </c>
      <c r="D25" s="92" t="str">
        <f>'6 - Per Unit Calculation'!R22</f>
        <v/>
      </c>
      <c r="E25" s="91">
        <f t="shared" si="0"/>
        <v>0</v>
      </c>
      <c r="F25" s="97">
        <f t="shared" si="1"/>
        <v>0</v>
      </c>
    </row>
    <row r="26" spans="1:6" x14ac:dyDescent="0.25">
      <c r="A26" s="106" t="str">
        <f>IF('2 - Unit Info'!A23&lt;&gt;"",'2 - Unit Info'!A23,"")</f>
        <v/>
      </c>
      <c r="B26" s="169" t="str">
        <f>IF('2 - Unit Info'!K23&lt;&gt;"",'2 - Unit Info'!K23,"")</f>
        <v/>
      </c>
      <c r="C26" s="92" t="str">
        <f>'6 - Per Unit Calculation'!Q23</f>
        <v/>
      </c>
      <c r="D26" s="92" t="str">
        <f>'6 - Per Unit Calculation'!R23</f>
        <v/>
      </c>
      <c r="E26" s="91">
        <f t="shared" si="0"/>
        <v>0</v>
      </c>
      <c r="F26" s="97">
        <f t="shared" si="1"/>
        <v>0</v>
      </c>
    </row>
    <row r="27" spans="1:6" x14ac:dyDescent="0.25">
      <c r="A27" s="106" t="str">
        <f>IF('2 - Unit Info'!A24&lt;&gt;"",'2 - Unit Info'!A24,"")</f>
        <v/>
      </c>
      <c r="B27" s="169" t="str">
        <f>IF('2 - Unit Info'!K24&lt;&gt;"",'2 - Unit Info'!K24,"")</f>
        <v/>
      </c>
      <c r="C27" s="92" t="str">
        <f>'6 - Per Unit Calculation'!Q24</f>
        <v/>
      </c>
      <c r="D27" s="92" t="str">
        <f>'6 - Per Unit Calculation'!R24</f>
        <v/>
      </c>
      <c r="E27" s="91">
        <f t="shared" si="0"/>
        <v>0</v>
      </c>
      <c r="F27" s="97">
        <f t="shared" si="1"/>
        <v>0</v>
      </c>
    </row>
    <row r="28" spans="1:6" x14ac:dyDescent="0.25">
      <c r="A28" s="106" t="str">
        <f>IF('2 - Unit Info'!A25&lt;&gt;"",'2 - Unit Info'!A25,"")</f>
        <v/>
      </c>
      <c r="B28" s="169" t="str">
        <f>IF('2 - Unit Info'!K25&lt;&gt;"",'2 - Unit Info'!K25,"")</f>
        <v/>
      </c>
      <c r="C28" s="92" t="str">
        <f>'6 - Per Unit Calculation'!Q25</f>
        <v/>
      </c>
      <c r="D28" s="92" t="str">
        <f>'6 - Per Unit Calculation'!R25</f>
        <v/>
      </c>
      <c r="E28" s="91">
        <f t="shared" si="0"/>
        <v>0</v>
      </c>
      <c r="F28" s="97">
        <f t="shared" si="1"/>
        <v>0</v>
      </c>
    </row>
    <row r="29" spans="1:6" x14ac:dyDescent="0.25">
      <c r="A29" s="106" t="str">
        <f>IF('2 - Unit Info'!A26&lt;&gt;"",'2 - Unit Info'!A26,"")</f>
        <v/>
      </c>
      <c r="B29" s="169" t="str">
        <f>IF('2 - Unit Info'!K26&lt;&gt;"",'2 - Unit Info'!K26,"")</f>
        <v/>
      </c>
      <c r="C29" s="92" t="str">
        <f>'6 - Per Unit Calculation'!Q26</f>
        <v/>
      </c>
      <c r="D29" s="92" t="str">
        <f>'6 - Per Unit Calculation'!R26</f>
        <v/>
      </c>
      <c r="E29" s="91">
        <f t="shared" si="0"/>
        <v>0</v>
      </c>
      <c r="F29" s="97">
        <f t="shared" si="1"/>
        <v>0</v>
      </c>
    </row>
    <row r="30" spans="1:6" x14ac:dyDescent="0.25">
      <c r="A30" s="106" t="str">
        <f>IF('2 - Unit Info'!A27&lt;&gt;"",'2 - Unit Info'!A27,"")</f>
        <v/>
      </c>
      <c r="B30" s="169" t="str">
        <f>IF('2 - Unit Info'!K27&lt;&gt;"",'2 - Unit Info'!K27,"")</f>
        <v/>
      </c>
      <c r="C30" s="92" t="str">
        <f>'6 - Per Unit Calculation'!Q27</f>
        <v/>
      </c>
      <c r="D30" s="92" t="str">
        <f>'6 - Per Unit Calculation'!R27</f>
        <v/>
      </c>
      <c r="E30" s="91">
        <f t="shared" si="0"/>
        <v>0</v>
      </c>
      <c r="F30" s="97">
        <f t="shared" si="1"/>
        <v>0</v>
      </c>
    </row>
    <row r="31" spans="1:6" x14ac:dyDescent="0.25">
      <c r="A31" s="106" t="str">
        <f>IF('2 - Unit Info'!A28&lt;&gt;"",'2 - Unit Info'!A28,"")</f>
        <v/>
      </c>
      <c r="B31" s="169" t="str">
        <f>IF('2 - Unit Info'!K28&lt;&gt;"",'2 - Unit Info'!K28,"")</f>
        <v/>
      </c>
      <c r="C31" s="92" t="str">
        <f>'6 - Per Unit Calculation'!Q28</f>
        <v/>
      </c>
      <c r="D31" s="92" t="str">
        <f>'6 - Per Unit Calculation'!R28</f>
        <v/>
      </c>
      <c r="E31" s="91">
        <f t="shared" si="0"/>
        <v>0</v>
      </c>
      <c r="F31" s="97">
        <f t="shared" si="1"/>
        <v>0</v>
      </c>
    </row>
    <row r="32" spans="1:6" x14ac:dyDescent="0.25">
      <c r="A32" s="106" t="str">
        <f>IF('2 - Unit Info'!A29&lt;&gt;"",'2 - Unit Info'!A29,"")</f>
        <v/>
      </c>
      <c r="B32" s="169" t="str">
        <f>IF('2 - Unit Info'!K29&lt;&gt;"",'2 - Unit Info'!K29,"")</f>
        <v/>
      </c>
      <c r="C32" s="92" t="str">
        <f>'6 - Per Unit Calculation'!Q29</f>
        <v/>
      </c>
      <c r="D32" s="92" t="str">
        <f>'6 - Per Unit Calculation'!R29</f>
        <v/>
      </c>
      <c r="E32" s="91">
        <f t="shared" si="0"/>
        <v>0</v>
      </c>
      <c r="F32" s="97">
        <f t="shared" si="1"/>
        <v>0</v>
      </c>
    </row>
    <row r="33" spans="1:6" x14ac:dyDescent="0.25">
      <c r="A33" s="106" t="str">
        <f>IF('2 - Unit Info'!A30&lt;&gt;"",'2 - Unit Info'!A30,"")</f>
        <v/>
      </c>
      <c r="B33" s="169" t="str">
        <f>IF('2 - Unit Info'!K30&lt;&gt;"",'2 - Unit Info'!K30,"")</f>
        <v/>
      </c>
      <c r="C33" s="92" t="str">
        <f>'6 - Per Unit Calculation'!Q30</f>
        <v/>
      </c>
      <c r="D33" s="92" t="str">
        <f>'6 - Per Unit Calculation'!R30</f>
        <v/>
      </c>
      <c r="E33" s="91">
        <f t="shared" si="0"/>
        <v>0</v>
      </c>
      <c r="F33" s="97">
        <f t="shared" si="1"/>
        <v>0</v>
      </c>
    </row>
    <row r="34" spans="1:6" x14ac:dyDescent="0.25">
      <c r="A34" s="106" t="str">
        <f>IF('2 - Unit Info'!A31&lt;&gt;"",'2 - Unit Info'!A31,"")</f>
        <v/>
      </c>
      <c r="B34" s="169" t="str">
        <f>IF('2 - Unit Info'!K31&lt;&gt;"",'2 - Unit Info'!K31,"")</f>
        <v/>
      </c>
      <c r="C34" s="92" t="str">
        <f>'6 - Per Unit Calculation'!Q31</f>
        <v/>
      </c>
      <c r="D34" s="92" t="str">
        <f>'6 - Per Unit Calculation'!R31</f>
        <v/>
      </c>
      <c r="E34" s="91">
        <f t="shared" si="0"/>
        <v>0</v>
      </c>
      <c r="F34" s="97">
        <f t="shared" si="1"/>
        <v>0</v>
      </c>
    </row>
    <row r="35" spans="1:6" x14ac:dyDescent="0.25">
      <c r="A35" s="106" t="str">
        <f>IF('2 - Unit Info'!A32&lt;&gt;"",'2 - Unit Info'!A32,"")</f>
        <v/>
      </c>
      <c r="B35" s="169" t="str">
        <f>IF('2 - Unit Info'!K32&lt;&gt;"",'2 - Unit Info'!K32,"")</f>
        <v/>
      </c>
      <c r="C35" s="92" t="str">
        <f>'6 - Per Unit Calculation'!Q32</f>
        <v/>
      </c>
      <c r="D35" s="92" t="str">
        <f>'6 - Per Unit Calculation'!R32</f>
        <v/>
      </c>
      <c r="E35" s="91">
        <f t="shared" si="0"/>
        <v>0</v>
      </c>
      <c r="F35" s="97">
        <f t="shared" si="1"/>
        <v>0</v>
      </c>
    </row>
    <row r="36" spans="1:6" x14ac:dyDescent="0.25">
      <c r="A36" s="106" t="str">
        <f>IF('2 - Unit Info'!A33&lt;&gt;"",'2 - Unit Info'!A33,"")</f>
        <v/>
      </c>
      <c r="B36" s="169" t="str">
        <f>IF('2 - Unit Info'!K33&lt;&gt;"",'2 - Unit Info'!K33,"")</f>
        <v/>
      </c>
      <c r="C36" s="92" t="str">
        <f>'6 - Per Unit Calculation'!Q33</f>
        <v/>
      </c>
      <c r="D36" s="92" t="str">
        <f>'6 - Per Unit Calculation'!R33</f>
        <v/>
      </c>
      <c r="E36" s="91">
        <f t="shared" si="0"/>
        <v>0</v>
      </c>
      <c r="F36" s="97">
        <f t="shared" si="1"/>
        <v>0</v>
      </c>
    </row>
    <row r="37" spans="1:6" x14ac:dyDescent="0.25">
      <c r="A37" s="106" t="str">
        <f>IF('2 - Unit Info'!A34&lt;&gt;"",'2 - Unit Info'!A34,"")</f>
        <v/>
      </c>
      <c r="B37" s="169" t="str">
        <f>IF('2 - Unit Info'!K34&lt;&gt;"",'2 - Unit Info'!K34,"")</f>
        <v/>
      </c>
      <c r="C37" s="92" t="str">
        <f>'6 - Per Unit Calculation'!Q34</f>
        <v/>
      </c>
      <c r="D37" s="92" t="str">
        <f>'6 - Per Unit Calculation'!R34</f>
        <v/>
      </c>
      <c r="E37" s="91">
        <f t="shared" si="0"/>
        <v>0</v>
      </c>
      <c r="F37" s="97">
        <f t="shared" si="1"/>
        <v>0</v>
      </c>
    </row>
    <row r="38" spans="1:6" x14ac:dyDescent="0.25">
      <c r="A38" s="106" t="str">
        <f>IF('2 - Unit Info'!A35&lt;&gt;"",'2 - Unit Info'!A35,"")</f>
        <v/>
      </c>
      <c r="B38" s="169" t="str">
        <f>IF('2 - Unit Info'!K35&lt;&gt;"",'2 - Unit Info'!K35,"")</f>
        <v/>
      </c>
      <c r="C38" s="92" t="str">
        <f>'6 - Per Unit Calculation'!Q35</f>
        <v/>
      </c>
      <c r="D38" s="92" t="str">
        <f>'6 - Per Unit Calculation'!R35</f>
        <v/>
      </c>
      <c r="E38" s="91">
        <f t="shared" si="0"/>
        <v>0</v>
      </c>
      <c r="F38" s="97">
        <f t="shared" si="1"/>
        <v>0</v>
      </c>
    </row>
    <row r="39" spans="1:6" x14ac:dyDescent="0.25">
      <c r="A39" s="106" t="str">
        <f>IF('2 - Unit Info'!A36&lt;&gt;"",'2 - Unit Info'!A36,"")</f>
        <v/>
      </c>
      <c r="B39" s="169" t="str">
        <f>IF('2 - Unit Info'!K36&lt;&gt;"",'2 - Unit Info'!K36,"")</f>
        <v/>
      </c>
      <c r="C39" s="92" t="str">
        <f>'6 - Per Unit Calculation'!Q36</f>
        <v/>
      </c>
      <c r="D39" s="92" t="str">
        <f>'6 - Per Unit Calculation'!R36</f>
        <v/>
      </c>
      <c r="E39" s="91">
        <f t="shared" si="0"/>
        <v>0</v>
      </c>
      <c r="F39" s="97">
        <f t="shared" si="1"/>
        <v>0</v>
      </c>
    </row>
    <row r="40" spans="1:6" x14ac:dyDescent="0.25">
      <c r="A40" s="106" t="str">
        <f>IF('2 - Unit Info'!A37&lt;&gt;"",'2 - Unit Info'!A37,"")</f>
        <v/>
      </c>
      <c r="B40" s="169" t="str">
        <f>IF('2 - Unit Info'!K37&lt;&gt;"",'2 - Unit Info'!K37,"")</f>
        <v/>
      </c>
      <c r="C40" s="92" t="str">
        <f>'6 - Per Unit Calculation'!Q37</f>
        <v/>
      </c>
      <c r="D40" s="92" t="str">
        <f>'6 - Per Unit Calculation'!R37</f>
        <v/>
      </c>
      <c r="E40" s="91">
        <f t="shared" si="0"/>
        <v>0</v>
      </c>
      <c r="F40" s="97">
        <f t="shared" si="1"/>
        <v>0</v>
      </c>
    </row>
    <row r="41" spans="1:6" x14ac:dyDescent="0.25">
      <c r="A41" s="106" t="str">
        <f>IF('2 - Unit Info'!A38&lt;&gt;"",'2 - Unit Info'!A38,"")</f>
        <v/>
      </c>
      <c r="B41" s="169" t="str">
        <f>IF('2 - Unit Info'!K38&lt;&gt;"",'2 - Unit Info'!K38,"")</f>
        <v/>
      </c>
      <c r="C41" s="92" t="str">
        <f>'6 - Per Unit Calculation'!Q38</f>
        <v/>
      </c>
      <c r="D41" s="92" t="str">
        <f>'6 - Per Unit Calculation'!R38</f>
        <v/>
      </c>
      <c r="E41" s="91">
        <f t="shared" si="0"/>
        <v>0</v>
      </c>
      <c r="F41" s="97">
        <f t="shared" si="1"/>
        <v>0</v>
      </c>
    </row>
    <row r="42" spans="1:6" x14ac:dyDescent="0.25">
      <c r="A42" s="106" t="str">
        <f>IF('2 - Unit Info'!A39&lt;&gt;"",'2 - Unit Info'!A39,"")</f>
        <v/>
      </c>
      <c r="B42" s="169" t="str">
        <f>IF('2 - Unit Info'!K39&lt;&gt;"",'2 - Unit Info'!K39,"")</f>
        <v/>
      </c>
      <c r="C42" s="92" t="str">
        <f>'6 - Per Unit Calculation'!Q39</f>
        <v/>
      </c>
      <c r="D42" s="92" t="str">
        <f>'6 - Per Unit Calculation'!R39</f>
        <v/>
      </c>
      <c r="E42" s="91">
        <f t="shared" si="0"/>
        <v>0</v>
      </c>
      <c r="F42" s="97">
        <f t="shared" si="1"/>
        <v>0</v>
      </c>
    </row>
    <row r="43" spans="1:6" x14ac:dyDescent="0.25">
      <c r="A43" s="106" t="str">
        <f>IF('2 - Unit Info'!A40&lt;&gt;"",'2 - Unit Info'!A40,"")</f>
        <v/>
      </c>
      <c r="B43" s="169" t="str">
        <f>IF('2 - Unit Info'!K40&lt;&gt;"",'2 - Unit Info'!K40,"")</f>
        <v/>
      </c>
      <c r="C43" s="92" t="str">
        <f>'6 - Per Unit Calculation'!Q40</f>
        <v/>
      </c>
      <c r="D43" s="92" t="str">
        <f>'6 - Per Unit Calculation'!R40</f>
        <v/>
      </c>
      <c r="E43" s="91">
        <f t="shared" si="0"/>
        <v>0</v>
      </c>
      <c r="F43" s="97">
        <f t="shared" si="1"/>
        <v>0</v>
      </c>
    </row>
    <row r="44" spans="1:6" x14ac:dyDescent="0.25">
      <c r="A44" s="106" t="str">
        <f>IF('2 - Unit Info'!A41&lt;&gt;"",'2 - Unit Info'!A41,"")</f>
        <v/>
      </c>
      <c r="B44" s="169" t="str">
        <f>IF('2 - Unit Info'!K41&lt;&gt;"",'2 - Unit Info'!K41,"")</f>
        <v/>
      </c>
      <c r="C44" s="92" t="str">
        <f>'6 - Per Unit Calculation'!Q41</f>
        <v/>
      </c>
      <c r="D44" s="92" t="str">
        <f>'6 - Per Unit Calculation'!R41</f>
        <v/>
      </c>
      <c r="E44" s="91">
        <f t="shared" si="0"/>
        <v>0</v>
      </c>
      <c r="F44" s="97">
        <f t="shared" si="1"/>
        <v>0</v>
      </c>
    </row>
    <row r="45" spans="1:6" x14ac:dyDescent="0.25">
      <c r="A45" s="106" t="str">
        <f>IF('2 - Unit Info'!A42&lt;&gt;"",'2 - Unit Info'!A42,"")</f>
        <v/>
      </c>
      <c r="B45" s="169" t="str">
        <f>IF('2 - Unit Info'!K42&lt;&gt;"",'2 - Unit Info'!K42,"")</f>
        <v/>
      </c>
      <c r="C45" s="92" t="str">
        <f>'6 - Per Unit Calculation'!Q42</f>
        <v/>
      </c>
      <c r="D45" s="92" t="str">
        <f>'6 - Per Unit Calculation'!R42</f>
        <v/>
      </c>
      <c r="E45" s="91">
        <f t="shared" si="0"/>
        <v>0</v>
      </c>
      <c r="F45" s="97">
        <f t="shared" si="1"/>
        <v>0</v>
      </c>
    </row>
    <row r="46" spans="1:6" x14ac:dyDescent="0.25">
      <c r="A46" s="106" t="str">
        <f>IF('2 - Unit Info'!A43&lt;&gt;"",'2 - Unit Info'!A43,"")</f>
        <v/>
      </c>
      <c r="B46" s="169" t="str">
        <f>IF('2 - Unit Info'!K43&lt;&gt;"",'2 - Unit Info'!K43,"")</f>
        <v/>
      </c>
      <c r="C46" s="92" t="str">
        <f>'6 - Per Unit Calculation'!Q43</f>
        <v/>
      </c>
      <c r="D46" s="92" t="str">
        <f>'6 - Per Unit Calculation'!R43</f>
        <v/>
      </c>
      <c r="E46" s="91">
        <f t="shared" si="0"/>
        <v>0</v>
      </c>
      <c r="F46" s="97">
        <f t="shared" si="1"/>
        <v>0</v>
      </c>
    </row>
    <row r="47" spans="1:6" x14ac:dyDescent="0.25">
      <c r="A47" s="106" t="str">
        <f>IF('2 - Unit Info'!A44&lt;&gt;"",'2 - Unit Info'!A44,"")</f>
        <v/>
      </c>
      <c r="B47" s="169" t="str">
        <f>IF('2 - Unit Info'!K44&lt;&gt;"",'2 - Unit Info'!K44,"")</f>
        <v/>
      </c>
      <c r="C47" s="92" t="str">
        <f>'6 - Per Unit Calculation'!Q44</f>
        <v/>
      </c>
      <c r="D47" s="92" t="str">
        <f>'6 - Per Unit Calculation'!R44</f>
        <v/>
      </c>
      <c r="E47" s="91">
        <f t="shared" si="0"/>
        <v>0</v>
      </c>
      <c r="F47" s="97">
        <f t="shared" si="1"/>
        <v>0</v>
      </c>
    </row>
    <row r="48" spans="1:6" x14ac:dyDescent="0.25">
      <c r="A48" s="106" t="str">
        <f>IF('2 - Unit Info'!A45&lt;&gt;"",'2 - Unit Info'!A45,"")</f>
        <v/>
      </c>
      <c r="B48" s="169" t="str">
        <f>IF('2 - Unit Info'!K45&lt;&gt;"",'2 - Unit Info'!K45,"")</f>
        <v/>
      </c>
      <c r="C48" s="92" t="str">
        <f>'6 - Per Unit Calculation'!Q45</f>
        <v/>
      </c>
      <c r="D48" s="92" t="str">
        <f>'6 - Per Unit Calculation'!R45</f>
        <v/>
      </c>
      <c r="E48" s="91">
        <f t="shared" si="0"/>
        <v>0</v>
      </c>
      <c r="F48" s="97">
        <f t="shared" si="1"/>
        <v>0</v>
      </c>
    </row>
    <row r="49" spans="1:6" x14ac:dyDescent="0.25">
      <c r="A49" s="106" t="str">
        <f>IF('2 - Unit Info'!A46&lt;&gt;"",'2 - Unit Info'!A46,"")</f>
        <v/>
      </c>
      <c r="B49" s="169" t="str">
        <f>IF('2 - Unit Info'!K46&lt;&gt;"",'2 - Unit Info'!K46,"")</f>
        <v/>
      </c>
      <c r="C49" s="92" t="str">
        <f>'6 - Per Unit Calculation'!Q46</f>
        <v/>
      </c>
      <c r="D49" s="92" t="str">
        <f>'6 - Per Unit Calculation'!R46</f>
        <v/>
      </c>
      <c r="E49" s="91">
        <f t="shared" si="0"/>
        <v>0</v>
      </c>
      <c r="F49" s="97">
        <f t="shared" si="1"/>
        <v>0</v>
      </c>
    </row>
    <row r="50" spans="1:6" x14ac:dyDescent="0.25">
      <c r="A50" s="106" t="str">
        <f>IF('2 - Unit Info'!A47&lt;&gt;"",'2 - Unit Info'!A47,"")</f>
        <v/>
      </c>
      <c r="B50" s="169" t="str">
        <f>IF('2 - Unit Info'!K47&lt;&gt;"",'2 - Unit Info'!K47,"")</f>
        <v/>
      </c>
      <c r="C50" s="92" t="str">
        <f>'6 - Per Unit Calculation'!Q47</f>
        <v/>
      </c>
      <c r="D50" s="92" t="str">
        <f>'6 - Per Unit Calculation'!R47</f>
        <v/>
      </c>
      <c r="E50" s="91">
        <f t="shared" si="0"/>
        <v>0</v>
      </c>
      <c r="F50" s="97">
        <f t="shared" si="1"/>
        <v>0</v>
      </c>
    </row>
    <row r="51" spans="1:6" x14ac:dyDescent="0.25">
      <c r="A51" s="106" t="str">
        <f>IF('2 - Unit Info'!A48&lt;&gt;"",'2 - Unit Info'!A48,"")</f>
        <v/>
      </c>
      <c r="B51" s="169" t="str">
        <f>IF('2 - Unit Info'!K48&lt;&gt;"",'2 - Unit Info'!K48,"")</f>
        <v/>
      </c>
      <c r="C51" s="92" t="str">
        <f>'6 - Per Unit Calculation'!Q48</f>
        <v/>
      </c>
      <c r="D51" s="92" t="str">
        <f>'6 - Per Unit Calculation'!R48</f>
        <v/>
      </c>
      <c r="E51" s="91">
        <f t="shared" si="0"/>
        <v>0</v>
      </c>
      <c r="F51" s="97">
        <f t="shared" si="1"/>
        <v>0</v>
      </c>
    </row>
    <row r="52" spans="1:6" x14ac:dyDescent="0.25">
      <c r="A52" s="106" t="str">
        <f>IF('2 - Unit Info'!A49&lt;&gt;"",'2 - Unit Info'!A49,"")</f>
        <v/>
      </c>
      <c r="B52" s="169" t="str">
        <f>IF('2 - Unit Info'!K49&lt;&gt;"",'2 - Unit Info'!K49,"")</f>
        <v/>
      </c>
      <c r="C52" s="92" t="str">
        <f>'6 - Per Unit Calculation'!Q49</f>
        <v/>
      </c>
      <c r="D52" s="92" t="str">
        <f>'6 - Per Unit Calculation'!R49</f>
        <v/>
      </c>
      <c r="E52" s="91">
        <f t="shared" si="0"/>
        <v>0</v>
      </c>
      <c r="F52" s="97">
        <f t="shared" si="1"/>
        <v>0</v>
      </c>
    </row>
    <row r="53" spans="1:6" x14ac:dyDescent="0.25">
      <c r="A53" s="106" t="str">
        <f>IF('2 - Unit Info'!A50&lt;&gt;"",'2 - Unit Info'!A50,"")</f>
        <v/>
      </c>
      <c r="B53" s="169" t="str">
        <f>IF('2 - Unit Info'!K50&lt;&gt;"",'2 - Unit Info'!K50,"")</f>
        <v/>
      </c>
      <c r="C53" s="92" t="str">
        <f>'6 - Per Unit Calculation'!Q50</f>
        <v/>
      </c>
      <c r="D53" s="92" t="str">
        <f>'6 - Per Unit Calculation'!R50</f>
        <v/>
      </c>
      <c r="E53" s="91">
        <f t="shared" si="0"/>
        <v>0</v>
      </c>
      <c r="F53" s="97">
        <f t="shared" si="1"/>
        <v>0</v>
      </c>
    </row>
    <row r="54" spans="1:6" x14ac:dyDescent="0.25">
      <c r="A54" s="106" t="str">
        <f>IF('2 - Unit Info'!A51&lt;&gt;"",'2 - Unit Info'!A51,"")</f>
        <v/>
      </c>
      <c r="B54" s="169" t="str">
        <f>IF('2 - Unit Info'!K51&lt;&gt;"",'2 - Unit Info'!K51,"")</f>
        <v/>
      </c>
      <c r="C54" s="92" t="str">
        <f>'6 - Per Unit Calculation'!Q51</f>
        <v/>
      </c>
      <c r="D54" s="92" t="str">
        <f>'6 - Per Unit Calculation'!R51</f>
        <v/>
      </c>
      <c r="E54" s="91">
        <f t="shared" si="0"/>
        <v>0</v>
      </c>
      <c r="F54" s="97">
        <f t="shared" si="1"/>
        <v>0</v>
      </c>
    </row>
    <row r="55" spans="1:6" x14ac:dyDescent="0.25">
      <c r="A55" s="106" t="str">
        <f>IF('2 - Unit Info'!A52&lt;&gt;"",'2 - Unit Info'!A52,"")</f>
        <v/>
      </c>
      <c r="B55" s="169" t="str">
        <f>IF('2 - Unit Info'!K52&lt;&gt;"",'2 - Unit Info'!K52,"")</f>
        <v/>
      </c>
      <c r="C55" s="92" t="str">
        <f>'6 - Per Unit Calculation'!Q52</f>
        <v/>
      </c>
      <c r="D55" s="92" t="str">
        <f>'6 - Per Unit Calculation'!R52</f>
        <v/>
      </c>
      <c r="E55" s="91">
        <f t="shared" si="0"/>
        <v>0</v>
      </c>
      <c r="F55" s="97">
        <f t="shared" si="1"/>
        <v>0</v>
      </c>
    </row>
    <row r="56" spans="1:6" x14ac:dyDescent="0.25">
      <c r="A56" s="106" t="str">
        <f>IF('2 - Unit Info'!A53&lt;&gt;"",'2 - Unit Info'!A53,"")</f>
        <v/>
      </c>
      <c r="B56" s="169" t="str">
        <f>IF('2 - Unit Info'!K53&lt;&gt;"",'2 - Unit Info'!K53,"")</f>
        <v/>
      </c>
      <c r="C56" s="92" t="str">
        <f>'6 - Per Unit Calculation'!Q53</f>
        <v/>
      </c>
      <c r="D56" s="92" t="str">
        <f>'6 - Per Unit Calculation'!R53</f>
        <v/>
      </c>
      <c r="E56" s="91">
        <f t="shared" si="0"/>
        <v>0</v>
      </c>
      <c r="F56" s="97">
        <f t="shared" si="1"/>
        <v>0</v>
      </c>
    </row>
    <row r="57" spans="1:6" x14ac:dyDescent="0.25">
      <c r="A57" s="106" t="str">
        <f>IF('2 - Unit Info'!A54&lt;&gt;"",'2 - Unit Info'!A54,"")</f>
        <v/>
      </c>
      <c r="B57" s="169" t="str">
        <f>IF('2 - Unit Info'!K54&lt;&gt;"",'2 - Unit Info'!K54,"")</f>
        <v/>
      </c>
      <c r="C57" s="92" t="str">
        <f>'6 - Per Unit Calculation'!Q54</f>
        <v/>
      </c>
      <c r="D57" s="92" t="str">
        <f>'6 - Per Unit Calculation'!R54</f>
        <v/>
      </c>
      <c r="E57" s="91">
        <f t="shared" si="0"/>
        <v>0</v>
      </c>
      <c r="F57" s="97">
        <f t="shared" si="1"/>
        <v>0</v>
      </c>
    </row>
    <row r="58" spans="1:6" x14ac:dyDescent="0.25">
      <c r="A58" s="106" t="str">
        <f>IF('2 - Unit Info'!A55&lt;&gt;"",'2 - Unit Info'!A55,"")</f>
        <v/>
      </c>
      <c r="B58" s="169" t="str">
        <f>IF('2 - Unit Info'!K55&lt;&gt;"",'2 - Unit Info'!K55,"")</f>
        <v/>
      </c>
      <c r="C58" s="92" t="str">
        <f>'6 - Per Unit Calculation'!Q55</f>
        <v/>
      </c>
      <c r="D58" s="92" t="str">
        <f>'6 - Per Unit Calculation'!R55</f>
        <v/>
      </c>
      <c r="E58" s="91">
        <f t="shared" si="0"/>
        <v>0</v>
      </c>
      <c r="F58" s="97">
        <f t="shared" si="1"/>
        <v>0</v>
      </c>
    </row>
    <row r="59" spans="1:6" x14ac:dyDescent="0.25">
      <c r="A59" s="106" t="str">
        <f>IF('2 - Unit Info'!A56&lt;&gt;"",'2 - Unit Info'!A56,"")</f>
        <v/>
      </c>
      <c r="B59" s="169" t="str">
        <f>IF('2 - Unit Info'!K56&lt;&gt;"",'2 - Unit Info'!K56,"")</f>
        <v/>
      </c>
      <c r="C59" s="92" t="str">
        <f>'6 - Per Unit Calculation'!Q56</f>
        <v/>
      </c>
      <c r="D59" s="92" t="str">
        <f>'6 - Per Unit Calculation'!R56</f>
        <v/>
      </c>
      <c r="E59" s="91">
        <f t="shared" si="0"/>
        <v>0</v>
      </c>
      <c r="F59" s="97">
        <f t="shared" si="1"/>
        <v>0</v>
      </c>
    </row>
    <row r="60" spans="1:6" x14ac:dyDescent="0.25">
      <c r="A60" s="106" t="str">
        <f>IF('2 - Unit Info'!A57&lt;&gt;"",'2 - Unit Info'!A57,"")</f>
        <v/>
      </c>
      <c r="B60" s="169" t="str">
        <f>IF('2 - Unit Info'!K57&lt;&gt;"",'2 - Unit Info'!K57,"")</f>
        <v/>
      </c>
      <c r="C60" s="92" t="str">
        <f>'6 - Per Unit Calculation'!Q57</f>
        <v/>
      </c>
      <c r="D60" s="92" t="str">
        <f>'6 - Per Unit Calculation'!R57</f>
        <v/>
      </c>
      <c r="E60" s="91">
        <f t="shared" si="0"/>
        <v>0</v>
      </c>
      <c r="F60" s="97">
        <f t="shared" si="1"/>
        <v>0</v>
      </c>
    </row>
    <row r="61" spans="1:6" x14ac:dyDescent="0.25">
      <c r="A61" s="106" t="str">
        <f>IF('2 - Unit Info'!A58&lt;&gt;"",'2 - Unit Info'!A58,"")</f>
        <v/>
      </c>
      <c r="B61" s="169" t="str">
        <f>IF('2 - Unit Info'!K58&lt;&gt;"",'2 - Unit Info'!K58,"")</f>
        <v/>
      </c>
      <c r="C61" s="92" t="str">
        <f>'6 - Per Unit Calculation'!Q58</f>
        <v/>
      </c>
      <c r="D61" s="92" t="str">
        <f>'6 - Per Unit Calculation'!R58</f>
        <v/>
      </c>
      <c r="E61" s="91">
        <f t="shared" si="0"/>
        <v>0</v>
      </c>
      <c r="F61" s="97">
        <f t="shared" si="1"/>
        <v>0</v>
      </c>
    </row>
    <row r="62" spans="1:6" x14ac:dyDescent="0.25">
      <c r="A62" s="106" t="str">
        <f>IF('2 - Unit Info'!A59&lt;&gt;"",'2 - Unit Info'!A59,"")</f>
        <v/>
      </c>
      <c r="B62" s="169" t="str">
        <f>IF('2 - Unit Info'!K59&lt;&gt;"",'2 - Unit Info'!K59,"")</f>
        <v/>
      </c>
      <c r="C62" s="92" t="str">
        <f>'6 - Per Unit Calculation'!Q59</f>
        <v/>
      </c>
      <c r="D62" s="92" t="str">
        <f>'6 - Per Unit Calculation'!R59</f>
        <v/>
      </c>
      <c r="E62" s="91">
        <f t="shared" si="0"/>
        <v>0</v>
      </c>
      <c r="F62" s="97">
        <f t="shared" si="1"/>
        <v>0</v>
      </c>
    </row>
    <row r="63" spans="1:6" x14ac:dyDescent="0.25">
      <c r="A63" s="106" t="str">
        <f>IF('2 - Unit Info'!A60&lt;&gt;"",'2 - Unit Info'!A60,"")</f>
        <v/>
      </c>
      <c r="B63" s="169" t="str">
        <f>IF('2 - Unit Info'!K60&lt;&gt;"",'2 - Unit Info'!K60,"")</f>
        <v/>
      </c>
      <c r="C63" s="92" t="str">
        <f>'6 - Per Unit Calculation'!Q60</f>
        <v/>
      </c>
      <c r="D63" s="92" t="str">
        <f>'6 - Per Unit Calculation'!R60</f>
        <v/>
      </c>
      <c r="E63" s="91">
        <f t="shared" si="0"/>
        <v>0</v>
      </c>
      <c r="F63" s="97">
        <f t="shared" si="1"/>
        <v>0</v>
      </c>
    </row>
    <row r="64" spans="1:6" x14ac:dyDescent="0.25">
      <c r="A64" s="106" t="str">
        <f>IF('2 - Unit Info'!A61&lt;&gt;"",'2 - Unit Info'!A61,"")</f>
        <v/>
      </c>
      <c r="B64" s="169" t="str">
        <f>IF('2 - Unit Info'!K61&lt;&gt;"",'2 - Unit Info'!K61,"")</f>
        <v/>
      </c>
      <c r="C64" s="92" t="str">
        <f>'6 - Per Unit Calculation'!Q61</f>
        <v/>
      </c>
      <c r="D64" s="92" t="str">
        <f>'6 - Per Unit Calculation'!R61</f>
        <v/>
      </c>
      <c r="E64" s="91">
        <f t="shared" si="0"/>
        <v>0</v>
      </c>
      <c r="F64" s="97">
        <f t="shared" si="1"/>
        <v>0</v>
      </c>
    </row>
    <row r="65" spans="1:6" x14ac:dyDescent="0.25">
      <c r="A65" s="106" t="str">
        <f>IF('2 - Unit Info'!A62&lt;&gt;"",'2 - Unit Info'!A62,"")</f>
        <v/>
      </c>
      <c r="B65" s="169" t="str">
        <f>IF('2 - Unit Info'!K62&lt;&gt;"",'2 - Unit Info'!K62,"")</f>
        <v/>
      </c>
      <c r="C65" s="92" t="str">
        <f>'6 - Per Unit Calculation'!Q62</f>
        <v/>
      </c>
      <c r="D65" s="92" t="str">
        <f>'6 - Per Unit Calculation'!R62</f>
        <v/>
      </c>
      <c r="E65" s="91">
        <f t="shared" si="0"/>
        <v>0</v>
      </c>
      <c r="F65" s="97">
        <f t="shared" si="1"/>
        <v>0</v>
      </c>
    </row>
    <row r="66" spans="1:6" x14ac:dyDescent="0.25">
      <c r="A66" s="106" t="str">
        <f>IF('2 - Unit Info'!A63&lt;&gt;"",'2 - Unit Info'!A63,"")</f>
        <v/>
      </c>
      <c r="B66" s="169" t="str">
        <f>IF('2 - Unit Info'!K63&lt;&gt;"",'2 - Unit Info'!K63,"")</f>
        <v/>
      </c>
      <c r="C66" s="92" t="str">
        <f>'6 - Per Unit Calculation'!Q63</f>
        <v/>
      </c>
      <c r="D66" s="92" t="str">
        <f>'6 - Per Unit Calculation'!R63</f>
        <v/>
      </c>
      <c r="E66" s="91">
        <f t="shared" si="0"/>
        <v>0</v>
      </c>
      <c r="F66" s="97">
        <f t="shared" si="1"/>
        <v>0</v>
      </c>
    </row>
    <row r="67" spans="1:6" x14ac:dyDescent="0.25">
      <c r="A67" s="106" t="str">
        <f>IF('2 - Unit Info'!A64&lt;&gt;"",'2 - Unit Info'!A64,"")</f>
        <v/>
      </c>
      <c r="B67" s="169" t="str">
        <f>IF('2 - Unit Info'!K64&lt;&gt;"",'2 - Unit Info'!K64,"")</f>
        <v/>
      </c>
      <c r="C67" s="92" t="str">
        <f>'6 - Per Unit Calculation'!Q64</f>
        <v/>
      </c>
      <c r="D67" s="92" t="str">
        <f>'6 - Per Unit Calculation'!R64</f>
        <v/>
      </c>
      <c r="E67" s="91">
        <f t="shared" si="0"/>
        <v>0</v>
      </c>
      <c r="F67" s="97">
        <f t="shared" si="1"/>
        <v>0</v>
      </c>
    </row>
    <row r="68" spans="1:6" x14ac:dyDescent="0.25">
      <c r="A68" s="106" t="str">
        <f>IF('2 - Unit Info'!A65&lt;&gt;"",'2 - Unit Info'!A65,"")</f>
        <v/>
      </c>
      <c r="B68" s="169" t="str">
        <f>IF('2 - Unit Info'!K65&lt;&gt;"",'2 - Unit Info'!K65,"")</f>
        <v/>
      </c>
      <c r="C68" s="92" t="str">
        <f>'6 - Per Unit Calculation'!Q65</f>
        <v/>
      </c>
      <c r="D68" s="92" t="str">
        <f>'6 - Per Unit Calculation'!R65</f>
        <v/>
      </c>
      <c r="E68" s="91">
        <f t="shared" si="0"/>
        <v>0</v>
      </c>
      <c r="F68" s="97">
        <f t="shared" si="1"/>
        <v>0</v>
      </c>
    </row>
    <row r="69" spans="1:6" x14ac:dyDescent="0.25">
      <c r="A69" s="106" t="str">
        <f>IF('2 - Unit Info'!A66&lt;&gt;"",'2 - Unit Info'!A66,"")</f>
        <v/>
      </c>
      <c r="B69" s="169" t="str">
        <f>IF('2 - Unit Info'!K66&lt;&gt;"",'2 - Unit Info'!K66,"")</f>
        <v/>
      </c>
      <c r="C69" s="92" t="str">
        <f>'6 - Per Unit Calculation'!Q66</f>
        <v/>
      </c>
      <c r="D69" s="92" t="str">
        <f>'6 - Per Unit Calculation'!R66</f>
        <v/>
      </c>
      <c r="E69" s="91">
        <f t="shared" si="0"/>
        <v>0</v>
      </c>
      <c r="F69" s="97">
        <f t="shared" si="1"/>
        <v>0</v>
      </c>
    </row>
    <row r="70" spans="1:6" x14ac:dyDescent="0.25">
      <c r="A70" s="106" t="str">
        <f>IF('2 - Unit Info'!A67&lt;&gt;"",'2 - Unit Info'!A67,"")</f>
        <v/>
      </c>
      <c r="B70" s="169" t="str">
        <f>IF('2 - Unit Info'!K67&lt;&gt;"",'2 - Unit Info'!K67,"")</f>
        <v/>
      </c>
      <c r="C70" s="92" t="str">
        <f>'6 - Per Unit Calculation'!Q67</f>
        <v/>
      </c>
      <c r="D70" s="92" t="str">
        <f>'6 - Per Unit Calculation'!R67</f>
        <v/>
      </c>
      <c r="E70" s="91">
        <f t="shared" si="0"/>
        <v>0</v>
      </c>
      <c r="F70" s="97">
        <f t="shared" si="1"/>
        <v>0</v>
      </c>
    </row>
    <row r="71" spans="1:6" x14ac:dyDescent="0.25">
      <c r="A71" s="106" t="str">
        <f>IF('2 - Unit Info'!A68&lt;&gt;"",'2 - Unit Info'!A68,"")</f>
        <v/>
      </c>
      <c r="B71" s="169" t="str">
        <f>IF('2 - Unit Info'!K68&lt;&gt;"",'2 - Unit Info'!K68,"")</f>
        <v/>
      </c>
      <c r="C71" s="92" t="str">
        <f>'6 - Per Unit Calculation'!Q68</f>
        <v/>
      </c>
      <c r="D71" s="92" t="str">
        <f>'6 - Per Unit Calculation'!R68</f>
        <v/>
      </c>
      <c r="E71" s="91">
        <f t="shared" si="0"/>
        <v>0</v>
      </c>
      <c r="F71" s="97">
        <f t="shared" si="1"/>
        <v>0</v>
      </c>
    </row>
    <row r="72" spans="1:6" x14ac:dyDescent="0.25">
      <c r="A72" s="106" t="str">
        <f>IF('2 - Unit Info'!A69&lt;&gt;"",'2 - Unit Info'!A69,"")</f>
        <v/>
      </c>
      <c r="B72" s="169" t="str">
        <f>IF('2 - Unit Info'!K69&lt;&gt;"",'2 - Unit Info'!K69,"")</f>
        <v/>
      </c>
      <c r="C72" s="92" t="str">
        <f>'6 - Per Unit Calculation'!Q69</f>
        <v/>
      </c>
      <c r="D72" s="92" t="str">
        <f>'6 - Per Unit Calculation'!R69</f>
        <v/>
      </c>
      <c r="E72" s="91">
        <f t="shared" si="0"/>
        <v>0</v>
      </c>
      <c r="F72" s="97">
        <f t="shared" si="1"/>
        <v>0</v>
      </c>
    </row>
    <row r="73" spans="1:6" x14ac:dyDescent="0.25">
      <c r="A73" s="106" t="str">
        <f>IF('2 - Unit Info'!A70&lt;&gt;"",'2 - Unit Info'!A70,"")</f>
        <v/>
      </c>
      <c r="B73" s="169" t="str">
        <f>IF('2 - Unit Info'!K70&lt;&gt;"",'2 - Unit Info'!K70,"")</f>
        <v/>
      </c>
      <c r="C73" s="92" t="str">
        <f>'6 - Per Unit Calculation'!Q70</f>
        <v/>
      </c>
      <c r="D73" s="92" t="str">
        <f>'6 - Per Unit Calculation'!R70</f>
        <v/>
      </c>
      <c r="E73" s="91">
        <f t="shared" si="0"/>
        <v>0</v>
      </c>
      <c r="F73" s="97">
        <f t="shared" si="1"/>
        <v>0</v>
      </c>
    </row>
    <row r="74" spans="1:6" x14ac:dyDescent="0.25">
      <c r="A74" s="106" t="str">
        <f>IF('2 - Unit Info'!A71&lt;&gt;"",'2 - Unit Info'!A71,"")</f>
        <v/>
      </c>
      <c r="B74" s="169" t="str">
        <f>IF('2 - Unit Info'!K71&lt;&gt;"",'2 - Unit Info'!K71,"")</f>
        <v/>
      </c>
      <c r="C74" s="92" t="str">
        <f>'6 - Per Unit Calculation'!Q71</f>
        <v/>
      </c>
      <c r="D74" s="92" t="str">
        <f>'6 - Per Unit Calculation'!R71</f>
        <v/>
      </c>
      <c r="E74" s="91">
        <f t="shared" si="0"/>
        <v>0</v>
      </c>
      <c r="F74" s="97">
        <f t="shared" si="1"/>
        <v>0</v>
      </c>
    </row>
    <row r="75" spans="1:6" x14ac:dyDescent="0.25">
      <c r="A75" s="106" t="str">
        <f>IF('2 - Unit Info'!A72&lt;&gt;"",'2 - Unit Info'!A72,"")</f>
        <v/>
      </c>
      <c r="B75" s="169" t="str">
        <f>IF('2 - Unit Info'!K72&lt;&gt;"",'2 - Unit Info'!K72,"")</f>
        <v/>
      </c>
      <c r="C75" s="92" t="str">
        <f>'6 - Per Unit Calculation'!Q72</f>
        <v/>
      </c>
      <c r="D75" s="92" t="str">
        <f>'6 - Per Unit Calculation'!R72</f>
        <v/>
      </c>
      <c r="E75" s="91">
        <f t="shared" si="0"/>
        <v>0</v>
      </c>
      <c r="F75" s="97">
        <f t="shared" si="1"/>
        <v>0</v>
      </c>
    </row>
    <row r="76" spans="1:6" x14ac:dyDescent="0.25">
      <c r="A76" s="106" t="str">
        <f>IF('2 - Unit Info'!A73&lt;&gt;"",'2 - Unit Info'!A73,"")</f>
        <v/>
      </c>
      <c r="B76" s="169" t="str">
        <f>IF('2 - Unit Info'!K73&lt;&gt;"",'2 - Unit Info'!K73,"")</f>
        <v/>
      </c>
      <c r="C76" s="92" t="str">
        <f>'6 - Per Unit Calculation'!Q73</f>
        <v/>
      </c>
      <c r="D76" s="92" t="str">
        <f>'6 - Per Unit Calculation'!R73</f>
        <v/>
      </c>
      <c r="E76" s="91">
        <f t="shared" si="0"/>
        <v>0</v>
      </c>
      <c r="F76" s="97">
        <f t="shared" si="1"/>
        <v>0</v>
      </c>
    </row>
    <row r="77" spans="1:6" x14ac:dyDescent="0.25">
      <c r="A77" s="106" t="str">
        <f>IF('2 - Unit Info'!A74&lt;&gt;"",'2 - Unit Info'!A74,"")</f>
        <v/>
      </c>
      <c r="B77" s="169" t="str">
        <f>IF('2 - Unit Info'!K74&lt;&gt;"",'2 - Unit Info'!K74,"")</f>
        <v/>
      </c>
      <c r="C77" s="92" t="str">
        <f>'6 - Per Unit Calculation'!Q74</f>
        <v/>
      </c>
      <c r="D77" s="92" t="str">
        <f>'6 - Per Unit Calculation'!R74</f>
        <v/>
      </c>
      <c r="E77" s="91">
        <f t="shared" ref="E77:E140" si="2">IF(OR(C77="N/A based on utility billing method", C77="N/A move-in date after 3/1/2024"), "N/A", MIN(C77,D77))</f>
        <v>0</v>
      </c>
      <c r="F77" s="97">
        <f t="shared" ref="F77:F140" si="3">IF(E77="N/A", "N/A", E77*1.032)</f>
        <v>0</v>
      </c>
    </row>
    <row r="78" spans="1:6" x14ac:dyDescent="0.25">
      <c r="A78" s="106" t="str">
        <f>IF('2 - Unit Info'!A75&lt;&gt;"",'2 - Unit Info'!A75,"")</f>
        <v/>
      </c>
      <c r="B78" s="169" t="str">
        <f>IF('2 - Unit Info'!K75&lt;&gt;"",'2 - Unit Info'!K75,"")</f>
        <v/>
      </c>
      <c r="C78" s="92" t="str">
        <f>'6 - Per Unit Calculation'!Q75</f>
        <v/>
      </c>
      <c r="D78" s="92" t="str">
        <f>'6 - Per Unit Calculation'!R75</f>
        <v/>
      </c>
      <c r="E78" s="91">
        <f t="shared" si="2"/>
        <v>0</v>
      </c>
      <c r="F78" s="97">
        <f t="shared" si="3"/>
        <v>0</v>
      </c>
    </row>
    <row r="79" spans="1:6" x14ac:dyDescent="0.25">
      <c r="A79" s="106" t="str">
        <f>IF('2 - Unit Info'!A76&lt;&gt;"",'2 - Unit Info'!A76,"")</f>
        <v/>
      </c>
      <c r="B79" s="169" t="str">
        <f>IF('2 - Unit Info'!K76&lt;&gt;"",'2 - Unit Info'!K76,"")</f>
        <v/>
      </c>
      <c r="C79" s="92" t="str">
        <f>'6 - Per Unit Calculation'!Q76</f>
        <v/>
      </c>
      <c r="D79" s="92" t="str">
        <f>'6 - Per Unit Calculation'!R76</f>
        <v/>
      </c>
      <c r="E79" s="91">
        <f t="shared" si="2"/>
        <v>0</v>
      </c>
      <c r="F79" s="97">
        <f t="shared" si="3"/>
        <v>0</v>
      </c>
    </row>
    <row r="80" spans="1:6" x14ac:dyDescent="0.25">
      <c r="A80" s="106" t="str">
        <f>IF('2 - Unit Info'!A77&lt;&gt;"",'2 - Unit Info'!A77,"")</f>
        <v/>
      </c>
      <c r="B80" s="169" t="str">
        <f>IF('2 - Unit Info'!K77&lt;&gt;"",'2 - Unit Info'!K77,"")</f>
        <v/>
      </c>
      <c r="C80" s="92" t="str">
        <f>'6 - Per Unit Calculation'!Q77</f>
        <v/>
      </c>
      <c r="D80" s="92" t="str">
        <f>'6 - Per Unit Calculation'!R77</f>
        <v/>
      </c>
      <c r="E80" s="91">
        <f t="shared" si="2"/>
        <v>0</v>
      </c>
      <c r="F80" s="97">
        <f t="shared" si="3"/>
        <v>0</v>
      </c>
    </row>
    <row r="81" spans="1:6" x14ac:dyDescent="0.25">
      <c r="A81" s="106" t="str">
        <f>IF('2 - Unit Info'!A78&lt;&gt;"",'2 - Unit Info'!A78,"")</f>
        <v/>
      </c>
      <c r="B81" s="169" t="str">
        <f>IF('2 - Unit Info'!K78&lt;&gt;"",'2 - Unit Info'!K78,"")</f>
        <v/>
      </c>
      <c r="C81" s="92" t="str">
        <f>'6 - Per Unit Calculation'!Q78</f>
        <v/>
      </c>
      <c r="D81" s="92" t="str">
        <f>'6 - Per Unit Calculation'!R78</f>
        <v/>
      </c>
      <c r="E81" s="91">
        <f t="shared" si="2"/>
        <v>0</v>
      </c>
      <c r="F81" s="97">
        <f t="shared" si="3"/>
        <v>0</v>
      </c>
    </row>
    <row r="82" spans="1:6" x14ac:dyDescent="0.25">
      <c r="A82" s="106" t="str">
        <f>IF('2 - Unit Info'!A79&lt;&gt;"",'2 - Unit Info'!A79,"")</f>
        <v/>
      </c>
      <c r="B82" s="169" t="str">
        <f>IF('2 - Unit Info'!K79&lt;&gt;"",'2 - Unit Info'!K79,"")</f>
        <v/>
      </c>
      <c r="C82" s="92" t="str">
        <f>'6 - Per Unit Calculation'!Q79</f>
        <v/>
      </c>
      <c r="D82" s="92" t="str">
        <f>'6 - Per Unit Calculation'!R79</f>
        <v/>
      </c>
      <c r="E82" s="91">
        <f t="shared" si="2"/>
        <v>0</v>
      </c>
      <c r="F82" s="97">
        <f t="shared" si="3"/>
        <v>0</v>
      </c>
    </row>
    <row r="83" spans="1:6" x14ac:dyDescent="0.25">
      <c r="A83" s="106" t="str">
        <f>IF('2 - Unit Info'!A80&lt;&gt;"",'2 - Unit Info'!A80,"")</f>
        <v/>
      </c>
      <c r="B83" s="169" t="str">
        <f>IF('2 - Unit Info'!K80&lt;&gt;"",'2 - Unit Info'!K80,"")</f>
        <v/>
      </c>
      <c r="C83" s="92" t="str">
        <f>'6 - Per Unit Calculation'!Q80</f>
        <v/>
      </c>
      <c r="D83" s="92" t="str">
        <f>'6 - Per Unit Calculation'!R80</f>
        <v/>
      </c>
      <c r="E83" s="91">
        <f t="shared" si="2"/>
        <v>0</v>
      </c>
      <c r="F83" s="97">
        <f t="shared" si="3"/>
        <v>0</v>
      </c>
    </row>
    <row r="84" spans="1:6" x14ac:dyDescent="0.25">
      <c r="A84" s="106" t="str">
        <f>IF('2 - Unit Info'!A81&lt;&gt;"",'2 - Unit Info'!A81,"")</f>
        <v/>
      </c>
      <c r="B84" s="169" t="str">
        <f>IF('2 - Unit Info'!K81&lt;&gt;"",'2 - Unit Info'!K81,"")</f>
        <v/>
      </c>
      <c r="C84" s="92" t="str">
        <f>'6 - Per Unit Calculation'!Q81</f>
        <v/>
      </c>
      <c r="D84" s="92" t="str">
        <f>'6 - Per Unit Calculation'!R81</f>
        <v/>
      </c>
      <c r="E84" s="91">
        <f t="shared" si="2"/>
        <v>0</v>
      </c>
      <c r="F84" s="97">
        <f t="shared" si="3"/>
        <v>0</v>
      </c>
    </row>
    <row r="85" spans="1:6" x14ac:dyDescent="0.25">
      <c r="A85" s="106" t="str">
        <f>IF('2 - Unit Info'!A82&lt;&gt;"",'2 - Unit Info'!A82,"")</f>
        <v/>
      </c>
      <c r="B85" s="169" t="str">
        <f>IF('2 - Unit Info'!K82&lt;&gt;"",'2 - Unit Info'!K82,"")</f>
        <v/>
      </c>
      <c r="C85" s="92" t="str">
        <f>'6 - Per Unit Calculation'!Q82</f>
        <v/>
      </c>
      <c r="D85" s="92" t="str">
        <f>'6 - Per Unit Calculation'!R82</f>
        <v/>
      </c>
      <c r="E85" s="91">
        <f t="shared" si="2"/>
        <v>0</v>
      </c>
      <c r="F85" s="97">
        <f t="shared" si="3"/>
        <v>0</v>
      </c>
    </row>
    <row r="86" spans="1:6" x14ac:dyDescent="0.25">
      <c r="A86" s="106" t="str">
        <f>IF('2 - Unit Info'!A83&lt;&gt;"",'2 - Unit Info'!A83,"")</f>
        <v/>
      </c>
      <c r="B86" s="169" t="str">
        <f>IF('2 - Unit Info'!K83&lt;&gt;"",'2 - Unit Info'!K83,"")</f>
        <v/>
      </c>
      <c r="C86" s="92" t="str">
        <f>'6 - Per Unit Calculation'!Q83</f>
        <v/>
      </c>
      <c r="D86" s="92" t="str">
        <f>'6 - Per Unit Calculation'!R83</f>
        <v/>
      </c>
      <c r="E86" s="91">
        <f t="shared" si="2"/>
        <v>0</v>
      </c>
      <c r="F86" s="97">
        <f t="shared" si="3"/>
        <v>0</v>
      </c>
    </row>
    <row r="87" spans="1:6" x14ac:dyDescent="0.25">
      <c r="A87" s="106" t="str">
        <f>IF('2 - Unit Info'!A84&lt;&gt;"",'2 - Unit Info'!A84,"")</f>
        <v/>
      </c>
      <c r="B87" s="169" t="str">
        <f>IF('2 - Unit Info'!K84&lt;&gt;"",'2 - Unit Info'!K84,"")</f>
        <v/>
      </c>
      <c r="C87" s="92" t="str">
        <f>'6 - Per Unit Calculation'!Q84</f>
        <v/>
      </c>
      <c r="D87" s="92" t="str">
        <f>'6 - Per Unit Calculation'!R84</f>
        <v/>
      </c>
      <c r="E87" s="91">
        <f t="shared" si="2"/>
        <v>0</v>
      </c>
      <c r="F87" s="97">
        <f t="shared" si="3"/>
        <v>0</v>
      </c>
    </row>
    <row r="88" spans="1:6" x14ac:dyDescent="0.25">
      <c r="A88" s="106" t="str">
        <f>IF('2 - Unit Info'!A85&lt;&gt;"",'2 - Unit Info'!A85,"")</f>
        <v/>
      </c>
      <c r="B88" s="169" t="str">
        <f>IF('2 - Unit Info'!K85&lt;&gt;"",'2 - Unit Info'!K85,"")</f>
        <v/>
      </c>
      <c r="C88" s="92" t="str">
        <f>'6 - Per Unit Calculation'!Q85</f>
        <v/>
      </c>
      <c r="D88" s="92" t="str">
        <f>'6 - Per Unit Calculation'!R85</f>
        <v/>
      </c>
      <c r="E88" s="91">
        <f t="shared" si="2"/>
        <v>0</v>
      </c>
      <c r="F88" s="97">
        <f t="shared" si="3"/>
        <v>0</v>
      </c>
    </row>
    <row r="89" spans="1:6" x14ac:dyDescent="0.25">
      <c r="A89" s="106" t="str">
        <f>IF('2 - Unit Info'!A86&lt;&gt;"",'2 - Unit Info'!A86,"")</f>
        <v/>
      </c>
      <c r="B89" s="169" t="str">
        <f>IF('2 - Unit Info'!K86&lt;&gt;"",'2 - Unit Info'!K86,"")</f>
        <v/>
      </c>
      <c r="C89" s="92" t="str">
        <f>'6 - Per Unit Calculation'!Q86</f>
        <v/>
      </c>
      <c r="D89" s="92" t="str">
        <f>'6 - Per Unit Calculation'!R86</f>
        <v/>
      </c>
      <c r="E89" s="91">
        <f t="shared" si="2"/>
        <v>0</v>
      </c>
      <c r="F89" s="97">
        <f t="shared" si="3"/>
        <v>0</v>
      </c>
    </row>
    <row r="90" spans="1:6" x14ac:dyDescent="0.25">
      <c r="A90" s="106" t="str">
        <f>IF('2 - Unit Info'!A87&lt;&gt;"",'2 - Unit Info'!A87,"")</f>
        <v/>
      </c>
      <c r="B90" s="169" t="str">
        <f>IF('2 - Unit Info'!K87&lt;&gt;"",'2 - Unit Info'!K87,"")</f>
        <v/>
      </c>
      <c r="C90" s="92" t="str">
        <f>'6 - Per Unit Calculation'!Q87</f>
        <v/>
      </c>
      <c r="D90" s="92" t="str">
        <f>'6 - Per Unit Calculation'!R87</f>
        <v/>
      </c>
      <c r="E90" s="91">
        <f t="shared" si="2"/>
        <v>0</v>
      </c>
      <c r="F90" s="97">
        <f t="shared" si="3"/>
        <v>0</v>
      </c>
    </row>
    <row r="91" spans="1:6" x14ac:dyDescent="0.25">
      <c r="A91" s="106" t="str">
        <f>IF('2 - Unit Info'!A88&lt;&gt;"",'2 - Unit Info'!A88,"")</f>
        <v/>
      </c>
      <c r="B91" s="169" t="str">
        <f>IF('2 - Unit Info'!K88&lt;&gt;"",'2 - Unit Info'!K88,"")</f>
        <v/>
      </c>
      <c r="C91" s="92" t="str">
        <f>'6 - Per Unit Calculation'!Q88</f>
        <v/>
      </c>
      <c r="D91" s="92" t="str">
        <f>'6 - Per Unit Calculation'!R88</f>
        <v/>
      </c>
      <c r="E91" s="91">
        <f t="shared" si="2"/>
        <v>0</v>
      </c>
      <c r="F91" s="97">
        <f t="shared" si="3"/>
        <v>0</v>
      </c>
    </row>
    <row r="92" spans="1:6" x14ac:dyDescent="0.25">
      <c r="A92" s="106" t="str">
        <f>IF('2 - Unit Info'!A89&lt;&gt;"",'2 - Unit Info'!A89,"")</f>
        <v/>
      </c>
      <c r="B92" s="169" t="str">
        <f>IF('2 - Unit Info'!K89&lt;&gt;"",'2 - Unit Info'!K89,"")</f>
        <v/>
      </c>
      <c r="C92" s="92" t="str">
        <f>'6 - Per Unit Calculation'!Q89</f>
        <v/>
      </c>
      <c r="D92" s="92" t="str">
        <f>'6 - Per Unit Calculation'!R89</f>
        <v/>
      </c>
      <c r="E92" s="91">
        <f t="shared" si="2"/>
        <v>0</v>
      </c>
      <c r="F92" s="97">
        <f t="shared" si="3"/>
        <v>0</v>
      </c>
    </row>
    <row r="93" spans="1:6" x14ac:dyDescent="0.25">
      <c r="A93" s="106" t="str">
        <f>IF('2 - Unit Info'!A90&lt;&gt;"",'2 - Unit Info'!A90,"")</f>
        <v/>
      </c>
      <c r="B93" s="169" t="str">
        <f>IF('2 - Unit Info'!K90&lt;&gt;"",'2 - Unit Info'!K90,"")</f>
        <v/>
      </c>
      <c r="C93" s="92" t="str">
        <f>'6 - Per Unit Calculation'!Q90</f>
        <v/>
      </c>
      <c r="D93" s="92" t="str">
        <f>'6 - Per Unit Calculation'!R90</f>
        <v/>
      </c>
      <c r="E93" s="91">
        <f t="shared" si="2"/>
        <v>0</v>
      </c>
      <c r="F93" s="97">
        <f t="shared" si="3"/>
        <v>0</v>
      </c>
    </row>
    <row r="94" spans="1:6" x14ac:dyDescent="0.25">
      <c r="A94" s="106" t="str">
        <f>IF('2 - Unit Info'!A91&lt;&gt;"",'2 - Unit Info'!A91,"")</f>
        <v/>
      </c>
      <c r="B94" s="169" t="str">
        <f>IF('2 - Unit Info'!K91&lt;&gt;"",'2 - Unit Info'!K91,"")</f>
        <v/>
      </c>
      <c r="C94" s="92" t="str">
        <f>'6 - Per Unit Calculation'!Q91</f>
        <v/>
      </c>
      <c r="D94" s="92" t="str">
        <f>'6 - Per Unit Calculation'!R91</f>
        <v/>
      </c>
      <c r="E94" s="91">
        <f t="shared" si="2"/>
        <v>0</v>
      </c>
      <c r="F94" s="97">
        <f t="shared" si="3"/>
        <v>0</v>
      </c>
    </row>
    <row r="95" spans="1:6" x14ac:dyDescent="0.25">
      <c r="A95" s="106" t="str">
        <f>IF('2 - Unit Info'!A92&lt;&gt;"",'2 - Unit Info'!A92,"")</f>
        <v/>
      </c>
      <c r="B95" s="169" t="str">
        <f>IF('2 - Unit Info'!K92&lt;&gt;"",'2 - Unit Info'!K92,"")</f>
        <v/>
      </c>
      <c r="C95" s="92" t="str">
        <f>'6 - Per Unit Calculation'!Q92</f>
        <v/>
      </c>
      <c r="D95" s="92" t="str">
        <f>'6 - Per Unit Calculation'!R92</f>
        <v/>
      </c>
      <c r="E95" s="91">
        <f t="shared" si="2"/>
        <v>0</v>
      </c>
      <c r="F95" s="97">
        <f t="shared" si="3"/>
        <v>0</v>
      </c>
    </row>
    <row r="96" spans="1:6" x14ac:dyDescent="0.25">
      <c r="A96" s="106" t="str">
        <f>IF('2 - Unit Info'!A93&lt;&gt;"",'2 - Unit Info'!A93,"")</f>
        <v/>
      </c>
      <c r="B96" s="169" t="str">
        <f>IF('2 - Unit Info'!K93&lt;&gt;"",'2 - Unit Info'!K93,"")</f>
        <v/>
      </c>
      <c r="C96" s="92" t="str">
        <f>'6 - Per Unit Calculation'!Q93</f>
        <v/>
      </c>
      <c r="D96" s="92" t="str">
        <f>'6 - Per Unit Calculation'!R93</f>
        <v/>
      </c>
      <c r="E96" s="91">
        <f t="shared" si="2"/>
        <v>0</v>
      </c>
      <c r="F96" s="97">
        <f t="shared" si="3"/>
        <v>0</v>
      </c>
    </row>
    <row r="97" spans="1:6" x14ac:dyDescent="0.25">
      <c r="A97" s="106" t="str">
        <f>IF('2 - Unit Info'!A94&lt;&gt;"",'2 - Unit Info'!A94,"")</f>
        <v/>
      </c>
      <c r="B97" s="169" t="str">
        <f>IF('2 - Unit Info'!K94&lt;&gt;"",'2 - Unit Info'!K94,"")</f>
        <v/>
      </c>
      <c r="C97" s="92" t="str">
        <f>'6 - Per Unit Calculation'!Q94</f>
        <v/>
      </c>
      <c r="D97" s="92" t="str">
        <f>'6 - Per Unit Calculation'!R94</f>
        <v/>
      </c>
      <c r="E97" s="91">
        <f t="shared" si="2"/>
        <v>0</v>
      </c>
      <c r="F97" s="97">
        <f t="shared" si="3"/>
        <v>0</v>
      </c>
    </row>
    <row r="98" spans="1:6" x14ac:dyDescent="0.25">
      <c r="A98" s="106" t="str">
        <f>IF('2 - Unit Info'!A95&lt;&gt;"",'2 - Unit Info'!A95,"")</f>
        <v/>
      </c>
      <c r="B98" s="169" t="str">
        <f>IF('2 - Unit Info'!K95&lt;&gt;"",'2 - Unit Info'!K95,"")</f>
        <v/>
      </c>
      <c r="C98" s="92" t="str">
        <f>'6 - Per Unit Calculation'!Q95</f>
        <v/>
      </c>
      <c r="D98" s="92" t="str">
        <f>'6 - Per Unit Calculation'!R95</f>
        <v/>
      </c>
      <c r="E98" s="91">
        <f t="shared" si="2"/>
        <v>0</v>
      </c>
      <c r="F98" s="97">
        <f t="shared" si="3"/>
        <v>0</v>
      </c>
    </row>
    <row r="99" spans="1:6" x14ac:dyDescent="0.25">
      <c r="A99" s="106" t="str">
        <f>IF('2 - Unit Info'!A96&lt;&gt;"",'2 - Unit Info'!A96,"")</f>
        <v/>
      </c>
      <c r="B99" s="169" t="str">
        <f>IF('2 - Unit Info'!K96&lt;&gt;"",'2 - Unit Info'!K96,"")</f>
        <v/>
      </c>
      <c r="C99" s="92" t="str">
        <f>'6 - Per Unit Calculation'!Q96</f>
        <v/>
      </c>
      <c r="D99" s="92" t="str">
        <f>'6 - Per Unit Calculation'!R96</f>
        <v/>
      </c>
      <c r="E99" s="91">
        <f t="shared" si="2"/>
        <v>0</v>
      </c>
      <c r="F99" s="97">
        <f t="shared" si="3"/>
        <v>0</v>
      </c>
    </row>
    <row r="100" spans="1:6" x14ac:dyDescent="0.25">
      <c r="A100" s="106" t="str">
        <f>IF('2 - Unit Info'!A97&lt;&gt;"",'2 - Unit Info'!A97,"")</f>
        <v/>
      </c>
      <c r="B100" s="169" t="str">
        <f>IF('2 - Unit Info'!K97&lt;&gt;"",'2 - Unit Info'!K97,"")</f>
        <v/>
      </c>
      <c r="C100" s="92" t="str">
        <f>'6 - Per Unit Calculation'!Q97</f>
        <v/>
      </c>
      <c r="D100" s="92" t="str">
        <f>'6 - Per Unit Calculation'!R97</f>
        <v/>
      </c>
      <c r="E100" s="91">
        <f t="shared" si="2"/>
        <v>0</v>
      </c>
      <c r="F100" s="97">
        <f t="shared" si="3"/>
        <v>0</v>
      </c>
    </row>
    <row r="101" spans="1:6" x14ac:dyDescent="0.25">
      <c r="A101" s="106" t="str">
        <f>IF('2 - Unit Info'!A98&lt;&gt;"",'2 - Unit Info'!A98,"")</f>
        <v/>
      </c>
      <c r="B101" s="169" t="str">
        <f>IF('2 - Unit Info'!K98&lt;&gt;"",'2 - Unit Info'!K98,"")</f>
        <v/>
      </c>
      <c r="C101" s="92" t="str">
        <f>'6 - Per Unit Calculation'!Q98</f>
        <v/>
      </c>
      <c r="D101" s="92" t="str">
        <f>'6 - Per Unit Calculation'!R98</f>
        <v/>
      </c>
      <c r="E101" s="91">
        <f t="shared" si="2"/>
        <v>0</v>
      </c>
      <c r="F101" s="97">
        <f t="shared" si="3"/>
        <v>0</v>
      </c>
    </row>
    <row r="102" spans="1:6" x14ac:dyDescent="0.25">
      <c r="A102" s="106" t="str">
        <f>IF('2 - Unit Info'!A99&lt;&gt;"",'2 - Unit Info'!A99,"")</f>
        <v/>
      </c>
      <c r="B102" s="169" t="str">
        <f>IF('2 - Unit Info'!K99&lt;&gt;"",'2 - Unit Info'!K99,"")</f>
        <v/>
      </c>
      <c r="C102" s="92" t="str">
        <f>'6 - Per Unit Calculation'!Q99</f>
        <v/>
      </c>
      <c r="D102" s="92" t="str">
        <f>'6 - Per Unit Calculation'!R99</f>
        <v/>
      </c>
      <c r="E102" s="91">
        <f t="shared" si="2"/>
        <v>0</v>
      </c>
      <c r="F102" s="97">
        <f t="shared" si="3"/>
        <v>0</v>
      </c>
    </row>
    <row r="103" spans="1:6" x14ac:dyDescent="0.25">
      <c r="A103" s="106" t="str">
        <f>IF('2 - Unit Info'!A100&lt;&gt;"",'2 - Unit Info'!A100,"")</f>
        <v/>
      </c>
      <c r="B103" s="169" t="str">
        <f>IF('2 - Unit Info'!K100&lt;&gt;"",'2 - Unit Info'!K100,"")</f>
        <v/>
      </c>
      <c r="C103" s="92" t="str">
        <f>'6 - Per Unit Calculation'!Q100</f>
        <v/>
      </c>
      <c r="D103" s="92" t="str">
        <f>'6 - Per Unit Calculation'!R100</f>
        <v/>
      </c>
      <c r="E103" s="91">
        <f t="shared" si="2"/>
        <v>0</v>
      </c>
      <c r="F103" s="97">
        <f t="shared" si="3"/>
        <v>0</v>
      </c>
    </row>
    <row r="104" spans="1:6" x14ac:dyDescent="0.25">
      <c r="A104" s="106" t="str">
        <f>IF('2 - Unit Info'!A101&lt;&gt;"",'2 - Unit Info'!A101,"")</f>
        <v/>
      </c>
      <c r="B104" s="169" t="str">
        <f>IF('2 - Unit Info'!K101&lt;&gt;"",'2 - Unit Info'!K101,"")</f>
        <v/>
      </c>
      <c r="C104" s="92" t="str">
        <f>'6 - Per Unit Calculation'!Q101</f>
        <v/>
      </c>
      <c r="D104" s="92" t="str">
        <f>'6 - Per Unit Calculation'!R101</f>
        <v/>
      </c>
      <c r="E104" s="91">
        <f t="shared" si="2"/>
        <v>0</v>
      </c>
      <c r="F104" s="97">
        <f t="shared" si="3"/>
        <v>0</v>
      </c>
    </row>
    <row r="105" spans="1:6" x14ac:dyDescent="0.25">
      <c r="A105" s="106" t="str">
        <f>IF('2 - Unit Info'!A102&lt;&gt;"",'2 - Unit Info'!A102,"")</f>
        <v/>
      </c>
      <c r="B105" s="169" t="str">
        <f>IF('2 - Unit Info'!K102&lt;&gt;"",'2 - Unit Info'!K102,"")</f>
        <v/>
      </c>
      <c r="C105" s="92" t="str">
        <f>'6 - Per Unit Calculation'!Q102</f>
        <v/>
      </c>
      <c r="D105" s="92" t="str">
        <f>'6 - Per Unit Calculation'!R102</f>
        <v/>
      </c>
      <c r="E105" s="91">
        <f t="shared" si="2"/>
        <v>0</v>
      </c>
      <c r="F105" s="97">
        <f t="shared" si="3"/>
        <v>0</v>
      </c>
    </row>
    <row r="106" spans="1:6" x14ac:dyDescent="0.25">
      <c r="A106" s="106" t="str">
        <f>IF('2 - Unit Info'!A103&lt;&gt;"",'2 - Unit Info'!A103,"")</f>
        <v/>
      </c>
      <c r="B106" s="169" t="str">
        <f>IF('2 - Unit Info'!K103&lt;&gt;"",'2 - Unit Info'!K103,"")</f>
        <v/>
      </c>
      <c r="C106" s="92" t="str">
        <f>'6 - Per Unit Calculation'!Q103</f>
        <v/>
      </c>
      <c r="D106" s="92" t="str">
        <f>'6 - Per Unit Calculation'!R103</f>
        <v/>
      </c>
      <c r="E106" s="91">
        <f t="shared" si="2"/>
        <v>0</v>
      </c>
      <c r="F106" s="97">
        <f t="shared" si="3"/>
        <v>0</v>
      </c>
    </row>
    <row r="107" spans="1:6" x14ac:dyDescent="0.25">
      <c r="A107" s="106" t="str">
        <f>IF('2 - Unit Info'!A104&lt;&gt;"",'2 - Unit Info'!A104,"")</f>
        <v/>
      </c>
      <c r="B107" s="169" t="str">
        <f>IF('2 - Unit Info'!K104&lt;&gt;"",'2 - Unit Info'!K104,"")</f>
        <v/>
      </c>
      <c r="C107" s="92" t="str">
        <f>'6 - Per Unit Calculation'!Q104</f>
        <v/>
      </c>
      <c r="D107" s="92" t="str">
        <f>'6 - Per Unit Calculation'!R104</f>
        <v/>
      </c>
      <c r="E107" s="91">
        <f t="shared" si="2"/>
        <v>0</v>
      </c>
      <c r="F107" s="97">
        <f t="shared" si="3"/>
        <v>0</v>
      </c>
    </row>
    <row r="108" spans="1:6" x14ac:dyDescent="0.25">
      <c r="A108" s="106" t="str">
        <f>IF('2 - Unit Info'!A105&lt;&gt;"",'2 - Unit Info'!A105,"")</f>
        <v/>
      </c>
      <c r="B108" s="169" t="str">
        <f>IF('2 - Unit Info'!K105&lt;&gt;"",'2 - Unit Info'!K105,"")</f>
        <v/>
      </c>
      <c r="C108" s="92" t="str">
        <f>'6 - Per Unit Calculation'!Q105</f>
        <v/>
      </c>
      <c r="D108" s="92" t="str">
        <f>'6 - Per Unit Calculation'!R105</f>
        <v/>
      </c>
      <c r="E108" s="91">
        <f t="shared" si="2"/>
        <v>0</v>
      </c>
      <c r="F108" s="97">
        <f t="shared" si="3"/>
        <v>0</v>
      </c>
    </row>
    <row r="109" spans="1:6" x14ac:dyDescent="0.25">
      <c r="A109" s="106" t="str">
        <f>IF('2 - Unit Info'!A106&lt;&gt;"",'2 - Unit Info'!A106,"")</f>
        <v/>
      </c>
      <c r="B109" s="169" t="str">
        <f>IF('2 - Unit Info'!K106&lt;&gt;"",'2 - Unit Info'!K106,"")</f>
        <v/>
      </c>
      <c r="C109" s="92" t="str">
        <f>'6 - Per Unit Calculation'!Q106</f>
        <v/>
      </c>
      <c r="D109" s="92" t="str">
        <f>'6 - Per Unit Calculation'!R106</f>
        <v/>
      </c>
      <c r="E109" s="91">
        <f t="shared" si="2"/>
        <v>0</v>
      </c>
      <c r="F109" s="97">
        <f t="shared" si="3"/>
        <v>0</v>
      </c>
    </row>
    <row r="110" spans="1:6" x14ac:dyDescent="0.25">
      <c r="A110" s="106" t="str">
        <f>IF('2 - Unit Info'!A107&lt;&gt;"",'2 - Unit Info'!A107,"")</f>
        <v/>
      </c>
      <c r="B110" s="169" t="str">
        <f>IF('2 - Unit Info'!K107&lt;&gt;"",'2 - Unit Info'!K107,"")</f>
        <v/>
      </c>
      <c r="C110" s="92" t="str">
        <f>'6 - Per Unit Calculation'!Q107</f>
        <v/>
      </c>
      <c r="D110" s="92" t="str">
        <f>'6 - Per Unit Calculation'!R107</f>
        <v/>
      </c>
      <c r="E110" s="91">
        <f t="shared" si="2"/>
        <v>0</v>
      </c>
      <c r="F110" s="97">
        <f t="shared" si="3"/>
        <v>0</v>
      </c>
    </row>
    <row r="111" spans="1:6" x14ac:dyDescent="0.25">
      <c r="A111" s="106" t="str">
        <f>IF('2 - Unit Info'!A108&lt;&gt;"",'2 - Unit Info'!A108,"")</f>
        <v/>
      </c>
      <c r="B111" s="169" t="str">
        <f>IF('2 - Unit Info'!K108&lt;&gt;"",'2 - Unit Info'!K108,"")</f>
        <v/>
      </c>
      <c r="C111" s="92" t="str">
        <f>'6 - Per Unit Calculation'!Q108</f>
        <v/>
      </c>
      <c r="D111" s="92" t="str">
        <f>'6 - Per Unit Calculation'!R108</f>
        <v/>
      </c>
      <c r="E111" s="91">
        <f t="shared" si="2"/>
        <v>0</v>
      </c>
      <c r="F111" s="97">
        <f t="shared" si="3"/>
        <v>0</v>
      </c>
    </row>
    <row r="112" spans="1:6" x14ac:dyDescent="0.25">
      <c r="A112" s="106" t="str">
        <f>IF('2 - Unit Info'!A109&lt;&gt;"",'2 - Unit Info'!A109,"")</f>
        <v/>
      </c>
      <c r="B112" s="169" t="str">
        <f>IF('2 - Unit Info'!K109&lt;&gt;"",'2 - Unit Info'!K109,"")</f>
        <v/>
      </c>
      <c r="C112" s="92" t="str">
        <f>'6 - Per Unit Calculation'!Q109</f>
        <v/>
      </c>
      <c r="D112" s="92" t="str">
        <f>'6 - Per Unit Calculation'!R109</f>
        <v/>
      </c>
      <c r="E112" s="91">
        <f t="shared" si="2"/>
        <v>0</v>
      </c>
      <c r="F112" s="97">
        <f t="shared" si="3"/>
        <v>0</v>
      </c>
    </row>
    <row r="113" spans="1:6" x14ac:dyDescent="0.25">
      <c r="A113" s="106" t="str">
        <f>IF('2 - Unit Info'!A110&lt;&gt;"",'2 - Unit Info'!A110,"")</f>
        <v/>
      </c>
      <c r="B113" s="169" t="str">
        <f>IF('2 - Unit Info'!K110&lt;&gt;"",'2 - Unit Info'!K110,"")</f>
        <v/>
      </c>
      <c r="C113" s="92" t="str">
        <f>'6 - Per Unit Calculation'!Q110</f>
        <v/>
      </c>
      <c r="D113" s="92" t="str">
        <f>'6 - Per Unit Calculation'!R110</f>
        <v/>
      </c>
      <c r="E113" s="91">
        <f t="shared" si="2"/>
        <v>0</v>
      </c>
      <c r="F113" s="97">
        <f t="shared" si="3"/>
        <v>0</v>
      </c>
    </row>
    <row r="114" spans="1:6" x14ac:dyDescent="0.25">
      <c r="A114" s="106" t="str">
        <f>IF('2 - Unit Info'!A111&lt;&gt;"",'2 - Unit Info'!A111,"")</f>
        <v/>
      </c>
      <c r="B114" s="169" t="str">
        <f>IF('2 - Unit Info'!K111&lt;&gt;"",'2 - Unit Info'!K111,"")</f>
        <v/>
      </c>
      <c r="C114" s="92" t="str">
        <f>'6 - Per Unit Calculation'!Q111</f>
        <v/>
      </c>
      <c r="D114" s="92" t="str">
        <f>'6 - Per Unit Calculation'!R111</f>
        <v/>
      </c>
      <c r="E114" s="91">
        <f t="shared" si="2"/>
        <v>0</v>
      </c>
      <c r="F114" s="97">
        <f t="shared" si="3"/>
        <v>0</v>
      </c>
    </row>
    <row r="115" spans="1:6" x14ac:dyDescent="0.25">
      <c r="A115" s="106" t="str">
        <f>IF('2 - Unit Info'!A112&lt;&gt;"",'2 - Unit Info'!A112,"")</f>
        <v/>
      </c>
      <c r="B115" s="169" t="str">
        <f>IF('2 - Unit Info'!K112&lt;&gt;"",'2 - Unit Info'!K112,"")</f>
        <v/>
      </c>
      <c r="C115" s="92" t="str">
        <f>'6 - Per Unit Calculation'!Q112</f>
        <v/>
      </c>
      <c r="D115" s="92" t="str">
        <f>'6 - Per Unit Calculation'!R112</f>
        <v/>
      </c>
      <c r="E115" s="91">
        <f t="shared" si="2"/>
        <v>0</v>
      </c>
      <c r="F115" s="97">
        <f t="shared" si="3"/>
        <v>0</v>
      </c>
    </row>
    <row r="116" spans="1:6" x14ac:dyDescent="0.25">
      <c r="A116" s="106" t="str">
        <f>IF('2 - Unit Info'!A113&lt;&gt;"",'2 - Unit Info'!A113,"")</f>
        <v/>
      </c>
      <c r="B116" s="169" t="str">
        <f>IF('2 - Unit Info'!K113&lt;&gt;"",'2 - Unit Info'!K113,"")</f>
        <v/>
      </c>
      <c r="C116" s="92" t="str">
        <f>'6 - Per Unit Calculation'!Q113</f>
        <v/>
      </c>
      <c r="D116" s="92" t="str">
        <f>'6 - Per Unit Calculation'!R113</f>
        <v/>
      </c>
      <c r="E116" s="91">
        <f t="shared" si="2"/>
        <v>0</v>
      </c>
      <c r="F116" s="97">
        <f t="shared" si="3"/>
        <v>0</v>
      </c>
    </row>
    <row r="117" spans="1:6" x14ac:dyDescent="0.25">
      <c r="A117" s="106" t="str">
        <f>IF('2 - Unit Info'!A114&lt;&gt;"",'2 - Unit Info'!A114,"")</f>
        <v/>
      </c>
      <c r="B117" s="169" t="str">
        <f>IF('2 - Unit Info'!K114&lt;&gt;"",'2 - Unit Info'!K114,"")</f>
        <v/>
      </c>
      <c r="C117" s="92" t="str">
        <f>'6 - Per Unit Calculation'!Q114</f>
        <v/>
      </c>
      <c r="D117" s="92" t="str">
        <f>'6 - Per Unit Calculation'!R114</f>
        <v/>
      </c>
      <c r="E117" s="91">
        <f t="shared" si="2"/>
        <v>0</v>
      </c>
      <c r="F117" s="97">
        <f t="shared" si="3"/>
        <v>0</v>
      </c>
    </row>
    <row r="118" spans="1:6" x14ac:dyDescent="0.25">
      <c r="A118" s="106" t="str">
        <f>IF('2 - Unit Info'!A115&lt;&gt;"",'2 - Unit Info'!A115,"")</f>
        <v/>
      </c>
      <c r="B118" s="169" t="str">
        <f>IF('2 - Unit Info'!K115&lt;&gt;"",'2 - Unit Info'!K115,"")</f>
        <v/>
      </c>
      <c r="C118" s="92" t="str">
        <f>'6 - Per Unit Calculation'!Q115</f>
        <v/>
      </c>
      <c r="D118" s="92" t="str">
        <f>'6 - Per Unit Calculation'!R115</f>
        <v/>
      </c>
      <c r="E118" s="91">
        <f t="shared" si="2"/>
        <v>0</v>
      </c>
      <c r="F118" s="97">
        <f t="shared" si="3"/>
        <v>0</v>
      </c>
    </row>
    <row r="119" spans="1:6" x14ac:dyDescent="0.25">
      <c r="A119" s="106" t="str">
        <f>IF('2 - Unit Info'!A116&lt;&gt;"",'2 - Unit Info'!A116,"")</f>
        <v/>
      </c>
      <c r="B119" s="169" t="str">
        <f>IF('2 - Unit Info'!K116&lt;&gt;"",'2 - Unit Info'!K116,"")</f>
        <v/>
      </c>
      <c r="C119" s="92" t="str">
        <f>'6 - Per Unit Calculation'!Q116</f>
        <v/>
      </c>
      <c r="D119" s="92" t="str">
        <f>'6 - Per Unit Calculation'!R116</f>
        <v/>
      </c>
      <c r="E119" s="91">
        <f t="shared" si="2"/>
        <v>0</v>
      </c>
      <c r="F119" s="97">
        <f t="shared" si="3"/>
        <v>0</v>
      </c>
    </row>
    <row r="120" spans="1:6" x14ac:dyDescent="0.25">
      <c r="A120" s="106" t="str">
        <f>IF('2 - Unit Info'!A117&lt;&gt;"",'2 - Unit Info'!A117,"")</f>
        <v/>
      </c>
      <c r="B120" s="169" t="str">
        <f>IF('2 - Unit Info'!K117&lt;&gt;"",'2 - Unit Info'!K117,"")</f>
        <v/>
      </c>
      <c r="C120" s="92" t="str">
        <f>'6 - Per Unit Calculation'!Q117</f>
        <v/>
      </c>
      <c r="D120" s="92" t="str">
        <f>'6 - Per Unit Calculation'!R117</f>
        <v/>
      </c>
      <c r="E120" s="91">
        <f t="shared" si="2"/>
        <v>0</v>
      </c>
      <c r="F120" s="97">
        <f t="shared" si="3"/>
        <v>0</v>
      </c>
    </row>
    <row r="121" spans="1:6" x14ac:dyDescent="0.25">
      <c r="A121" s="106" t="str">
        <f>IF('2 - Unit Info'!A118&lt;&gt;"",'2 - Unit Info'!A118,"")</f>
        <v/>
      </c>
      <c r="B121" s="169" t="str">
        <f>IF('2 - Unit Info'!K118&lt;&gt;"",'2 - Unit Info'!K118,"")</f>
        <v/>
      </c>
      <c r="C121" s="92" t="str">
        <f>'6 - Per Unit Calculation'!Q118</f>
        <v/>
      </c>
      <c r="D121" s="92" t="str">
        <f>'6 - Per Unit Calculation'!R118</f>
        <v/>
      </c>
      <c r="E121" s="91">
        <f t="shared" si="2"/>
        <v>0</v>
      </c>
      <c r="F121" s="97">
        <f t="shared" si="3"/>
        <v>0</v>
      </c>
    </row>
    <row r="122" spans="1:6" x14ac:dyDescent="0.25">
      <c r="A122" s="106" t="str">
        <f>IF('2 - Unit Info'!A119&lt;&gt;"",'2 - Unit Info'!A119,"")</f>
        <v/>
      </c>
      <c r="B122" s="169" t="str">
        <f>IF('2 - Unit Info'!K119&lt;&gt;"",'2 - Unit Info'!K119,"")</f>
        <v/>
      </c>
      <c r="C122" s="92" t="str">
        <f>'6 - Per Unit Calculation'!Q119</f>
        <v/>
      </c>
      <c r="D122" s="92" t="str">
        <f>'6 - Per Unit Calculation'!R119</f>
        <v/>
      </c>
      <c r="E122" s="91">
        <f t="shared" si="2"/>
        <v>0</v>
      </c>
      <c r="F122" s="97">
        <f t="shared" si="3"/>
        <v>0</v>
      </c>
    </row>
    <row r="123" spans="1:6" x14ac:dyDescent="0.25">
      <c r="A123" s="106" t="str">
        <f>IF('2 - Unit Info'!A120&lt;&gt;"",'2 - Unit Info'!A120,"")</f>
        <v/>
      </c>
      <c r="B123" s="169" t="str">
        <f>IF('2 - Unit Info'!K120&lt;&gt;"",'2 - Unit Info'!K120,"")</f>
        <v/>
      </c>
      <c r="C123" s="92" t="str">
        <f>'6 - Per Unit Calculation'!Q120</f>
        <v/>
      </c>
      <c r="D123" s="92" t="str">
        <f>'6 - Per Unit Calculation'!R120</f>
        <v/>
      </c>
      <c r="E123" s="91">
        <f t="shared" si="2"/>
        <v>0</v>
      </c>
      <c r="F123" s="97">
        <f t="shared" si="3"/>
        <v>0</v>
      </c>
    </row>
    <row r="124" spans="1:6" x14ac:dyDescent="0.25">
      <c r="A124" s="106" t="str">
        <f>IF('2 - Unit Info'!A121&lt;&gt;"",'2 - Unit Info'!A121,"")</f>
        <v/>
      </c>
      <c r="B124" s="169" t="str">
        <f>IF('2 - Unit Info'!K121&lt;&gt;"",'2 - Unit Info'!K121,"")</f>
        <v/>
      </c>
      <c r="C124" s="92" t="str">
        <f>'6 - Per Unit Calculation'!Q121</f>
        <v/>
      </c>
      <c r="D124" s="92" t="str">
        <f>'6 - Per Unit Calculation'!R121</f>
        <v/>
      </c>
      <c r="E124" s="91">
        <f t="shared" si="2"/>
        <v>0</v>
      </c>
      <c r="F124" s="97">
        <f t="shared" si="3"/>
        <v>0</v>
      </c>
    </row>
    <row r="125" spans="1:6" x14ac:dyDescent="0.25">
      <c r="A125" s="106" t="str">
        <f>IF('2 - Unit Info'!A122&lt;&gt;"",'2 - Unit Info'!A122,"")</f>
        <v/>
      </c>
      <c r="B125" s="169" t="str">
        <f>IF('2 - Unit Info'!K122&lt;&gt;"",'2 - Unit Info'!K122,"")</f>
        <v/>
      </c>
      <c r="C125" s="92" t="str">
        <f>'6 - Per Unit Calculation'!Q122</f>
        <v/>
      </c>
      <c r="D125" s="92" t="str">
        <f>'6 - Per Unit Calculation'!R122</f>
        <v/>
      </c>
      <c r="E125" s="91">
        <f t="shared" si="2"/>
        <v>0</v>
      </c>
      <c r="F125" s="97">
        <f t="shared" si="3"/>
        <v>0</v>
      </c>
    </row>
    <row r="126" spans="1:6" x14ac:dyDescent="0.25">
      <c r="A126" s="106" t="str">
        <f>IF('2 - Unit Info'!A123&lt;&gt;"",'2 - Unit Info'!A123,"")</f>
        <v/>
      </c>
      <c r="B126" s="169" t="str">
        <f>IF('2 - Unit Info'!K123&lt;&gt;"",'2 - Unit Info'!K123,"")</f>
        <v/>
      </c>
      <c r="C126" s="92" t="str">
        <f>'6 - Per Unit Calculation'!Q123</f>
        <v/>
      </c>
      <c r="D126" s="92" t="str">
        <f>'6 - Per Unit Calculation'!R123</f>
        <v/>
      </c>
      <c r="E126" s="91">
        <f t="shared" si="2"/>
        <v>0</v>
      </c>
      <c r="F126" s="97">
        <f t="shared" si="3"/>
        <v>0</v>
      </c>
    </row>
    <row r="127" spans="1:6" x14ac:dyDescent="0.25">
      <c r="A127" s="106" t="str">
        <f>IF('2 - Unit Info'!A124&lt;&gt;"",'2 - Unit Info'!A124,"")</f>
        <v/>
      </c>
      <c r="B127" s="169" t="str">
        <f>IF('2 - Unit Info'!K124&lt;&gt;"",'2 - Unit Info'!K124,"")</f>
        <v/>
      </c>
      <c r="C127" s="92" t="str">
        <f>'6 - Per Unit Calculation'!Q124</f>
        <v/>
      </c>
      <c r="D127" s="92" t="str">
        <f>'6 - Per Unit Calculation'!R124</f>
        <v/>
      </c>
      <c r="E127" s="91">
        <f t="shared" si="2"/>
        <v>0</v>
      </c>
      <c r="F127" s="97">
        <f t="shared" si="3"/>
        <v>0</v>
      </c>
    </row>
    <row r="128" spans="1:6" x14ac:dyDescent="0.25">
      <c r="A128" s="106" t="str">
        <f>IF('2 - Unit Info'!A125&lt;&gt;"",'2 - Unit Info'!A125,"")</f>
        <v/>
      </c>
      <c r="B128" s="169" t="str">
        <f>IF('2 - Unit Info'!K125&lt;&gt;"",'2 - Unit Info'!K125,"")</f>
        <v/>
      </c>
      <c r="C128" s="92" t="str">
        <f>'6 - Per Unit Calculation'!Q125</f>
        <v/>
      </c>
      <c r="D128" s="92" t="str">
        <f>'6 - Per Unit Calculation'!R125</f>
        <v/>
      </c>
      <c r="E128" s="91">
        <f t="shared" si="2"/>
        <v>0</v>
      </c>
      <c r="F128" s="97">
        <f t="shared" si="3"/>
        <v>0</v>
      </c>
    </row>
    <row r="129" spans="1:6" x14ac:dyDescent="0.25">
      <c r="A129" s="106" t="str">
        <f>IF('2 - Unit Info'!A126&lt;&gt;"",'2 - Unit Info'!A126,"")</f>
        <v/>
      </c>
      <c r="B129" s="169" t="str">
        <f>IF('2 - Unit Info'!K126&lt;&gt;"",'2 - Unit Info'!K126,"")</f>
        <v/>
      </c>
      <c r="C129" s="92" t="str">
        <f>'6 - Per Unit Calculation'!Q126</f>
        <v/>
      </c>
      <c r="D129" s="92" t="str">
        <f>'6 - Per Unit Calculation'!R126</f>
        <v/>
      </c>
      <c r="E129" s="91">
        <f t="shared" si="2"/>
        <v>0</v>
      </c>
      <c r="F129" s="97">
        <f t="shared" si="3"/>
        <v>0</v>
      </c>
    </row>
    <row r="130" spans="1:6" x14ac:dyDescent="0.25">
      <c r="A130" s="106" t="str">
        <f>IF('2 - Unit Info'!A127&lt;&gt;"",'2 - Unit Info'!A127,"")</f>
        <v/>
      </c>
      <c r="B130" s="169" t="str">
        <f>IF('2 - Unit Info'!K127&lt;&gt;"",'2 - Unit Info'!K127,"")</f>
        <v/>
      </c>
      <c r="C130" s="92" t="str">
        <f>'6 - Per Unit Calculation'!Q127</f>
        <v/>
      </c>
      <c r="D130" s="92" t="str">
        <f>'6 - Per Unit Calculation'!R127</f>
        <v/>
      </c>
      <c r="E130" s="91">
        <f t="shared" si="2"/>
        <v>0</v>
      </c>
      <c r="F130" s="97">
        <f t="shared" si="3"/>
        <v>0</v>
      </c>
    </row>
    <row r="131" spans="1:6" x14ac:dyDescent="0.25">
      <c r="A131" s="106" t="str">
        <f>IF('2 - Unit Info'!A128&lt;&gt;"",'2 - Unit Info'!A128,"")</f>
        <v/>
      </c>
      <c r="B131" s="169" t="str">
        <f>IF('2 - Unit Info'!K128&lt;&gt;"",'2 - Unit Info'!K128,"")</f>
        <v/>
      </c>
      <c r="C131" s="92" t="str">
        <f>'6 - Per Unit Calculation'!Q128</f>
        <v/>
      </c>
      <c r="D131" s="92" t="str">
        <f>'6 - Per Unit Calculation'!R128</f>
        <v/>
      </c>
      <c r="E131" s="91">
        <f t="shared" si="2"/>
        <v>0</v>
      </c>
      <c r="F131" s="97">
        <f t="shared" si="3"/>
        <v>0</v>
      </c>
    </row>
    <row r="132" spans="1:6" x14ac:dyDescent="0.25">
      <c r="A132" s="106" t="str">
        <f>IF('2 - Unit Info'!A129&lt;&gt;"",'2 - Unit Info'!A129,"")</f>
        <v/>
      </c>
      <c r="B132" s="169" t="str">
        <f>IF('2 - Unit Info'!K129&lt;&gt;"",'2 - Unit Info'!K129,"")</f>
        <v/>
      </c>
      <c r="C132" s="92" t="str">
        <f>'6 - Per Unit Calculation'!Q129</f>
        <v/>
      </c>
      <c r="D132" s="92" t="str">
        <f>'6 - Per Unit Calculation'!R129</f>
        <v/>
      </c>
      <c r="E132" s="91">
        <f t="shared" si="2"/>
        <v>0</v>
      </c>
      <c r="F132" s="97">
        <f t="shared" si="3"/>
        <v>0</v>
      </c>
    </row>
    <row r="133" spans="1:6" x14ac:dyDescent="0.25">
      <c r="A133" s="106" t="str">
        <f>IF('2 - Unit Info'!A130&lt;&gt;"",'2 - Unit Info'!A130,"")</f>
        <v/>
      </c>
      <c r="B133" s="169" t="str">
        <f>IF('2 - Unit Info'!K130&lt;&gt;"",'2 - Unit Info'!K130,"")</f>
        <v/>
      </c>
      <c r="C133" s="92" t="str">
        <f>'6 - Per Unit Calculation'!Q130</f>
        <v/>
      </c>
      <c r="D133" s="92" t="str">
        <f>'6 - Per Unit Calculation'!R130</f>
        <v/>
      </c>
      <c r="E133" s="91">
        <f t="shared" si="2"/>
        <v>0</v>
      </c>
      <c r="F133" s="97">
        <f t="shared" si="3"/>
        <v>0</v>
      </c>
    </row>
    <row r="134" spans="1:6" x14ac:dyDescent="0.25">
      <c r="A134" s="106" t="str">
        <f>IF('2 - Unit Info'!A131&lt;&gt;"",'2 - Unit Info'!A131,"")</f>
        <v/>
      </c>
      <c r="B134" s="169" t="str">
        <f>IF('2 - Unit Info'!K131&lt;&gt;"",'2 - Unit Info'!K131,"")</f>
        <v/>
      </c>
      <c r="C134" s="92" t="str">
        <f>'6 - Per Unit Calculation'!Q131</f>
        <v/>
      </c>
      <c r="D134" s="92" t="str">
        <f>'6 - Per Unit Calculation'!R131</f>
        <v/>
      </c>
      <c r="E134" s="91">
        <f t="shared" si="2"/>
        <v>0</v>
      </c>
      <c r="F134" s="97">
        <f t="shared" si="3"/>
        <v>0</v>
      </c>
    </row>
    <row r="135" spans="1:6" x14ac:dyDescent="0.25">
      <c r="A135" s="106" t="str">
        <f>IF('2 - Unit Info'!A132&lt;&gt;"",'2 - Unit Info'!A132,"")</f>
        <v/>
      </c>
      <c r="B135" s="169" t="str">
        <f>IF('2 - Unit Info'!K132&lt;&gt;"",'2 - Unit Info'!K132,"")</f>
        <v/>
      </c>
      <c r="C135" s="92" t="str">
        <f>'6 - Per Unit Calculation'!Q132</f>
        <v/>
      </c>
      <c r="D135" s="92" t="str">
        <f>'6 - Per Unit Calculation'!R132</f>
        <v/>
      </c>
      <c r="E135" s="91">
        <f t="shared" si="2"/>
        <v>0</v>
      </c>
      <c r="F135" s="97">
        <f t="shared" si="3"/>
        <v>0</v>
      </c>
    </row>
    <row r="136" spans="1:6" x14ac:dyDescent="0.25">
      <c r="A136" s="106" t="str">
        <f>IF('2 - Unit Info'!A133&lt;&gt;"",'2 - Unit Info'!A133,"")</f>
        <v/>
      </c>
      <c r="B136" s="169" t="str">
        <f>IF('2 - Unit Info'!K133&lt;&gt;"",'2 - Unit Info'!K133,"")</f>
        <v/>
      </c>
      <c r="C136" s="92" t="str">
        <f>'6 - Per Unit Calculation'!Q133</f>
        <v/>
      </c>
      <c r="D136" s="92" t="str">
        <f>'6 - Per Unit Calculation'!R133</f>
        <v/>
      </c>
      <c r="E136" s="91">
        <f t="shared" si="2"/>
        <v>0</v>
      </c>
      <c r="F136" s="97">
        <f t="shared" si="3"/>
        <v>0</v>
      </c>
    </row>
    <row r="137" spans="1:6" x14ac:dyDescent="0.25">
      <c r="A137" s="106" t="str">
        <f>IF('2 - Unit Info'!A134&lt;&gt;"",'2 - Unit Info'!A134,"")</f>
        <v/>
      </c>
      <c r="B137" s="169" t="str">
        <f>IF('2 - Unit Info'!K134&lt;&gt;"",'2 - Unit Info'!K134,"")</f>
        <v/>
      </c>
      <c r="C137" s="92" t="str">
        <f>'6 - Per Unit Calculation'!Q134</f>
        <v/>
      </c>
      <c r="D137" s="92" t="str">
        <f>'6 - Per Unit Calculation'!R134</f>
        <v/>
      </c>
      <c r="E137" s="91">
        <f t="shared" si="2"/>
        <v>0</v>
      </c>
      <c r="F137" s="97">
        <f t="shared" si="3"/>
        <v>0</v>
      </c>
    </row>
    <row r="138" spans="1:6" x14ac:dyDescent="0.25">
      <c r="A138" s="106" t="str">
        <f>IF('2 - Unit Info'!A135&lt;&gt;"",'2 - Unit Info'!A135,"")</f>
        <v/>
      </c>
      <c r="B138" s="169" t="str">
        <f>IF('2 - Unit Info'!K135&lt;&gt;"",'2 - Unit Info'!K135,"")</f>
        <v/>
      </c>
      <c r="C138" s="92" t="str">
        <f>'6 - Per Unit Calculation'!Q135</f>
        <v/>
      </c>
      <c r="D138" s="92" t="str">
        <f>'6 - Per Unit Calculation'!R135</f>
        <v/>
      </c>
      <c r="E138" s="91">
        <f t="shared" si="2"/>
        <v>0</v>
      </c>
      <c r="F138" s="97">
        <f t="shared" si="3"/>
        <v>0</v>
      </c>
    </row>
    <row r="139" spans="1:6" x14ac:dyDescent="0.25">
      <c r="A139" s="106" t="str">
        <f>IF('2 - Unit Info'!A136&lt;&gt;"",'2 - Unit Info'!A136,"")</f>
        <v/>
      </c>
      <c r="B139" s="169" t="str">
        <f>IF('2 - Unit Info'!K136&lt;&gt;"",'2 - Unit Info'!K136,"")</f>
        <v/>
      </c>
      <c r="C139" s="92" t="str">
        <f>'6 - Per Unit Calculation'!Q136</f>
        <v/>
      </c>
      <c r="D139" s="92" t="str">
        <f>'6 - Per Unit Calculation'!R136</f>
        <v/>
      </c>
      <c r="E139" s="91">
        <f t="shared" si="2"/>
        <v>0</v>
      </c>
      <c r="F139" s="97">
        <f t="shared" si="3"/>
        <v>0</v>
      </c>
    </row>
    <row r="140" spans="1:6" x14ac:dyDescent="0.25">
      <c r="A140" s="106" t="str">
        <f>IF('2 - Unit Info'!A137&lt;&gt;"",'2 - Unit Info'!A137,"")</f>
        <v/>
      </c>
      <c r="B140" s="169" t="str">
        <f>IF('2 - Unit Info'!K137&lt;&gt;"",'2 - Unit Info'!K137,"")</f>
        <v/>
      </c>
      <c r="C140" s="92" t="str">
        <f>'6 - Per Unit Calculation'!Q137</f>
        <v/>
      </c>
      <c r="D140" s="92" t="str">
        <f>'6 - Per Unit Calculation'!R137</f>
        <v/>
      </c>
      <c r="E140" s="91">
        <f t="shared" si="2"/>
        <v>0</v>
      </c>
      <c r="F140" s="97">
        <f t="shared" si="3"/>
        <v>0</v>
      </c>
    </row>
    <row r="141" spans="1:6" x14ac:dyDescent="0.25">
      <c r="A141" s="106" t="str">
        <f>IF('2 - Unit Info'!A138&lt;&gt;"",'2 - Unit Info'!A138,"")</f>
        <v/>
      </c>
      <c r="B141" s="169" t="str">
        <f>IF('2 - Unit Info'!K138&lt;&gt;"",'2 - Unit Info'!K138,"")</f>
        <v/>
      </c>
      <c r="C141" s="92" t="str">
        <f>'6 - Per Unit Calculation'!Q138</f>
        <v/>
      </c>
      <c r="D141" s="92" t="str">
        <f>'6 - Per Unit Calculation'!R138</f>
        <v/>
      </c>
      <c r="E141" s="91">
        <f t="shared" ref="E141:E204" si="4">IF(OR(C141="N/A based on utility billing method", C141="N/A move-in date after 3/1/2024"), "N/A", MIN(C141,D141))</f>
        <v>0</v>
      </c>
      <c r="F141" s="97">
        <f t="shared" ref="F141:F204" si="5">IF(E141="N/A", "N/A", E141*1.032)</f>
        <v>0</v>
      </c>
    </row>
    <row r="142" spans="1:6" x14ac:dyDescent="0.25">
      <c r="A142" s="106" t="str">
        <f>IF('2 - Unit Info'!A139&lt;&gt;"",'2 - Unit Info'!A139,"")</f>
        <v/>
      </c>
      <c r="B142" s="169" t="str">
        <f>IF('2 - Unit Info'!K139&lt;&gt;"",'2 - Unit Info'!K139,"")</f>
        <v/>
      </c>
      <c r="C142" s="92" t="str">
        <f>'6 - Per Unit Calculation'!Q139</f>
        <v/>
      </c>
      <c r="D142" s="92" t="str">
        <f>'6 - Per Unit Calculation'!R139</f>
        <v/>
      </c>
      <c r="E142" s="91">
        <f t="shared" si="4"/>
        <v>0</v>
      </c>
      <c r="F142" s="97">
        <f t="shared" si="5"/>
        <v>0</v>
      </c>
    </row>
    <row r="143" spans="1:6" x14ac:dyDescent="0.25">
      <c r="A143" s="106" t="str">
        <f>IF('2 - Unit Info'!A140&lt;&gt;"",'2 - Unit Info'!A140,"")</f>
        <v/>
      </c>
      <c r="B143" s="169" t="str">
        <f>IF('2 - Unit Info'!K140&lt;&gt;"",'2 - Unit Info'!K140,"")</f>
        <v/>
      </c>
      <c r="C143" s="92" t="str">
        <f>'6 - Per Unit Calculation'!Q140</f>
        <v/>
      </c>
      <c r="D143" s="92" t="str">
        <f>'6 - Per Unit Calculation'!R140</f>
        <v/>
      </c>
      <c r="E143" s="91">
        <f t="shared" si="4"/>
        <v>0</v>
      </c>
      <c r="F143" s="97">
        <f t="shared" si="5"/>
        <v>0</v>
      </c>
    </row>
    <row r="144" spans="1:6" x14ac:dyDescent="0.25">
      <c r="A144" s="106" t="str">
        <f>IF('2 - Unit Info'!A141&lt;&gt;"",'2 - Unit Info'!A141,"")</f>
        <v/>
      </c>
      <c r="B144" s="169" t="str">
        <f>IF('2 - Unit Info'!K141&lt;&gt;"",'2 - Unit Info'!K141,"")</f>
        <v/>
      </c>
      <c r="C144" s="92" t="str">
        <f>'6 - Per Unit Calculation'!Q141</f>
        <v/>
      </c>
      <c r="D144" s="92" t="str">
        <f>'6 - Per Unit Calculation'!R141</f>
        <v/>
      </c>
      <c r="E144" s="91">
        <f t="shared" si="4"/>
        <v>0</v>
      </c>
      <c r="F144" s="97">
        <f t="shared" si="5"/>
        <v>0</v>
      </c>
    </row>
    <row r="145" spans="1:6" x14ac:dyDescent="0.25">
      <c r="A145" s="106" t="str">
        <f>IF('2 - Unit Info'!A142&lt;&gt;"",'2 - Unit Info'!A142,"")</f>
        <v/>
      </c>
      <c r="B145" s="169" t="str">
        <f>IF('2 - Unit Info'!K142&lt;&gt;"",'2 - Unit Info'!K142,"")</f>
        <v/>
      </c>
      <c r="C145" s="92" t="str">
        <f>'6 - Per Unit Calculation'!Q142</f>
        <v/>
      </c>
      <c r="D145" s="92" t="str">
        <f>'6 - Per Unit Calculation'!R142</f>
        <v/>
      </c>
      <c r="E145" s="91">
        <f t="shared" si="4"/>
        <v>0</v>
      </c>
      <c r="F145" s="97">
        <f t="shared" si="5"/>
        <v>0</v>
      </c>
    </row>
    <row r="146" spans="1:6" x14ac:dyDescent="0.25">
      <c r="A146" s="106" t="str">
        <f>IF('2 - Unit Info'!A143&lt;&gt;"",'2 - Unit Info'!A143,"")</f>
        <v/>
      </c>
      <c r="B146" s="169" t="str">
        <f>IF('2 - Unit Info'!K143&lt;&gt;"",'2 - Unit Info'!K143,"")</f>
        <v/>
      </c>
      <c r="C146" s="92" t="str">
        <f>'6 - Per Unit Calculation'!Q143</f>
        <v/>
      </c>
      <c r="D146" s="92" t="str">
        <f>'6 - Per Unit Calculation'!R143</f>
        <v/>
      </c>
      <c r="E146" s="91">
        <f t="shared" si="4"/>
        <v>0</v>
      </c>
      <c r="F146" s="97">
        <f t="shared" si="5"/>
        <v>0</v>
      </c>
    </row>
    <row r="147" spans="1:6" x14ac:dyDescent="0.25">
      <c r="A147" s="106" t="str">
        <f>IF('2 - Unit Info'!A144&lt;&gt;"",'2 - Unit Info'!A144,"")</f>
        <v/>
      </c>
      <c r="B147" s="169" t="str">
        <f>IF('2 - Unit Info'!K144&lt;&gt;"",'2 - Unit Info'!K144,"")</f>
        <v/>
      </c>
      <c r="C147" s="92" t="str">
        <f>'6 - Per Unit Calculation'!Q144</f>
        <v/>
      </c>
      <c r="D147" s="92" t="str">
        <f>'6 - Per Unit Calculation'!R144</f>
        <v/>
      </c>
      <c r="E147" s="91">
        <f t="shared" si="4"/>
        <v>0</v>
      </c>
      <c r="F147" s="97">
        <f t="shared" si="5"/>
        <v>0</v>
      </c>
    </row>
    <row r="148" spans="1:6" x14ac:dyDescent="0.25">
      <c r="A148" s="106" t="str">
        <f>IF('2 - Unit Info'!A145&lt;&gt;"",'2 - Unit Info'!A145,"")</f>
        <v/>
      </c>
      <c r="B148" s="169" t="str">
        <f>IF('2 - Unit Info'!K145&lt;&gt;"",'2 - Unit Info'!K145,"")</f>
        <v/>
      </c>
      <c r="C148" s="92" t="str">
        <f>'6 - Per Unit Calculation'!Q145</f>
        <v/>
      </c>
      <c r="D148" s="92" t="str">
        <f>'6 - Per Unit Calculation'!R145</f>
        <v/>
      </c>
      <c r="E148" s="91">
        <f t="shared" si="4"/>
        <v>0</v>
      </c>
      <c r="F148" s="97">
        <f t="shared" si="5"/>
        <v>0</v>
      </c>
    </row>
    <row r="149" spans="1:6" x14ac:dyDescent="0.25">
      <c r="A149" s="106" t="str">
        <f>IF('2 - Unit Info'!A146&lt;&gt;"",'2 - Unit Info'!A146,"")</f>
        <v/>
      </c>
      <c r="B149" s="169" t="str">
        <f>IF('2 - Unit Info'!K146&lt;&gt;"",'2 - Unit Info'!K146,"")</f>
        <v/>
      </c>
      <c r="C149" s="92" t="str">
        <f>'6 - Per Unit Calculation'!Q146</f>
        <v/>
      </c>
      <c r="D149" s="92" t="str">
        <f>'6 - Per Unit Calculation'!R146</f>
        <v/>
      </c>
      <c r="E149" s="91">
        <f t="shared" si="4"/>
        <v>0</v>
      </c>
      <c r="F149" s="97">
        <f t="shared" si="5"/>
        <v>0</v>
      </c>
    </row>
    <row r="150" spans="1:6" x14ac:dyDescent="0.25">
      <c r="A150" s="106" t="str">
        <f>IF('2 - Unit Info'!A147&lt;&gt;"",'2 - Unit Info'!A147,"")</f>
        <v/>
      </c>
      <c r="B150" s="169" t="str">
        <f>IF('2 - Unit Info'!K147&lt;&gt;"",'2 - Unit Info'!K147,"")</f>
        <v/>
      </c>
      <c r="C150" s="92" t="str">
        <f>'6 - Per Unit Calculation'!Q147</f>
        <v/>
      </c>
      <c r="D150" s="92" t="str">
        <f>'6 - Per Unit Calculation'!R147</f>
        <v/>
      </c>
      <c r="E150" s="91">
        <f t="shared" si="4"/>
        <v>0</v>
      </c>
      <c r="F150" s="97">
        <f t="shared" si="5"/>
        <v>0</v>
      </c>
    </row>
    <row r="151" spans="1:6" x14ac:dyDescent="0.25">
      <c r="A151" s="106" t="str">
        <f>IF('2 - Unit Info'!A148&lt;&gt;"",'2 - Unit Info'!A148,"")</f>
        <v/>
      </c>
      <c r="B151" s="169" t="str">
        <f>IF('2 - Unit Info'!K148&lt;&gt;"",'2 - Unit Info'!K148,"")</f>
        <v/>
      </c>
      <c r="C151" s="92" t="str">
        <f>'6 - Per Unit Calculation'!Q148</f>
        <v/>
      </c>
      <c r="D151" s="92" t="str">
        <f>'6 - Per Unit Calculation'!R148</f>
        <v/>
      </c>
      <c r="E151" s="91">
        <f t="shared" si="4"/>
        <v>0</v>
      </c>
      <c r="F151" s="97">
        <f t="shared" si="5"/>
        <v>0</v>
      </c>
    </row>
    <row r="152" spans="1:6" x14ac:dyDescent="0.25">
      <c r="A152" s="106" t="str">
        <f>IF('2 - Unit Info'!A149&lt;&gt;"",'2 - Unit Info'!A149,"")</f>
        <v/>
      </c>
      <c r="B152" s="169" t="str">
        <f>IF('2 - Unit Info'!K149&lt;&gt;"",'2 - Unit Info'!K149,"")</f>
        <v/>
      </c>
      <c r="C152" s="92" t="str">
        <f>'6 - Per Unit Calculation'!Q149</f>
        <v/>
      </c>
      <c r="D152" s="92" t="str">
        <f>'6 - Per Unit Calculation'!R149</f>
        <v/>
      </c>
      <c r="E152" s="91">
        <f t="shared" si="4"/>
        <v>0</v>
      </c>
      <c r="F152" s="97">
        <f t="shared" si="5"/>
        <v>0</v>
      </c>
    </row>
    <row r="153" spans="1:6" x14ac:dyDescent="0.25">
      <c r="A153" s="106" t="str">
        <f>IF('2 - Unit Info'!A150&lt;&gt;"",'2 - Unit Info'!A150,"")</f>
        <v/>
      </c>
      <c r="B153" s="169" t="str">
        <f>IF('2 - Unit Info'!K150&lt;&gt;"",'2 - Unit Info'!K150,"")</f>
        <v/>
      </c>
      <c r="C153" s="92" t="str">
        <f>'6 - Per Unit Calculation'!Q150</f>
        <v/>
      </c>
      <c r="D153" s="92" t="str">
        <f>'6 - Per Unit Calculation'!R150</f>
        <v/>
      </c>
      <c r="E153" s="91">
        <f t="shared" si="4"/>
        <v>0</v>
      </c>
      <c r="F153" s="97">
        <f t="shared" si="5"/>
        <v>0</v>
      </c>
    </row>
    <row r="154" spans="1:6" x14ac:dyDescent="0.25">
      <c r="A154" s="106" t="str">
        <f>IF('2 - Unit Info'!A151&lt;&gt;"",'2 - Unit Info'!A151,"")</f>
        <v/>
      </c>
      <c r="B154" s="169" t="str">
        <f>IF('2 - Unit Info'!K151&lt;&gt;"",'2 - Unit Info'!K151,"")</f>
        <v/>
      </c>
      <c r="C154" s="92" t="str">
        <f>'6 - Per Unit Calculation'!Q151</f>
        <v/>
      </c>
      <c r="D154" s="92" t="str">
        <f>'6 - Per Unit Calculation'!R151</f>
        <v/>
      </c>
      <c r="E154" s="91">
        <f t="shared" si="4"/>
        <v>0</v>
      </c>
      <c r="F154" s="97">
        <f t="shared" si="5"/>
        <v>0</v>
      </c>
    </row>
    <row r="155" spans="1:6" x14ac:dyDescent="0.25">
      <c r="A155" s="106" t="str">
        <f>IF('2 - Unit Info'!A152&lt;&gt;"",'2 - Unit Info'!A152,"")</f>
        <v/>
      </c>
      <c r="B155" s="169" t="str">
        <f>IF('2 - Unit Info'!K152&lt;&gt;"",'2 - Unit Info'!K152,"")</f>
        <v/>
      </c>
      <c r="C155" s="92" t="str">
        <f>'6 - Per Unit Calculation'!Q152</f>
        <v/>
      </c>
      <c r="D155" s="92" t="str">
        <f>'6 - Per Unit Calculation'!R152</f>
        <v/>
      </c>
      <c r="E155" s="91">
        <f t="shared" si="4"/>
        <v>0</v>
      </c>
      <c r="F155" s="97">
        <f t="shared" si="5"/>
        <v>0</v>
      </c>
    </row>
    <row r="156" spans="1:6" x14ac:dyDescent="0.25">
      <c r="A156" s="106" t="str">
        <f>IF('2 - Unit Info'!A153&lt;&gt;"",'2 - Unit Info'!A153,"")</f>
        <v/>
      </c>
      <c r="B156" s="169" t="str">
        <f>IF('2 - Unit Info'!K153&lt;&gt;"",'2 - Unit Info'!K153,"")</f>
        <v/>
      </c>
      <c r="C156" s="92" t="str">
        <f>'6 - Per Unit Calculation'!Q153</f>
        <v/>
      </c>
      <c r="D156" s="92" t="str">
        <f>'6 - Per Unit Calculation'!R153</f>
        <v/>
      </c>
      <c r="E156" s="91">
        <f t="shared" si="4"/>
        <v>0</v>
      </c>
      <c r="F156" s="97">
        <f t="shared" si="5"/>
        <v>0</v>
      </c>
    </row>
    <row r="157" spans="1:6" x14ac:dyDescent="0.25">
      <c r="A157" s="106" t="str">
        <f>IF('2 - Unit Info'!A154&lt;&gt;"",'2 - Unit Info'!A154,"")</f>
        <v/>
      </c>
      <c r="B157" s="169" t="str">
        <f>IF('2 - Unit Info'!K154&lt;&gt;"",'2 - Unit Info'!K154,"")</f>
        <v/>
      </c>
      <c r="C157" s="92" t="str">
        <f>'6 - Per Unit Calculation'!Q154</f>
        <v/>
      </c>
      <c r="D157" s="92" t="str">
        <f>'6 - Per Unit Calculation'!R154</f>
        <v/>
      </c>
      <c r="E157" s="91">
        <f t="shared" si="4"/>
        <v>0</v>
      </c>
      <c r="F157" s="97">
        <f t="shared" si="5"/>
        <v>0</v>
      </c>
    </row>
    <row r="158" spans="1:6" x14ac:dyDescent="0.25">
      <c r="A158" s="106" t="str">
        <f>IF('2 - Unit Info'!A155&lt;&gt;"",'2 - Unit Info'!A155,"")</f>
        <v/>
      </c>
      <c r="B158" s="169" t="str">
        <f>IF('2 - Unit Info'!K155&lt;&gt;"",'2 - Unit Info'!K155,"")</f>
        <v/>
      </c>
      <c r="C158" s="92" t="str">
        <f>'6 - Per Unit Calculation'!Q155</f>
        <v/>
      </c>
      <c r="D158" s="92" t="str">
        <f>'6 - Per Unit Calculation'!R155</f>
        <v/>
      </c>
      <c r="E158" s="91">
        <f t="shared" si="4"/>
        <v>0</v>
      </c>
      <c r="F158" s="97">
        <f t="shared" si="5"/>
        <v>0</v>
      </c>
    </row>
    <row r="159" spans="1:6" x14ac:dyDescent="0.25">
      <c r="A159" s="106" t="str">
        <f>IF('2 - Unit Info'!A156&lt;&gt;"",'2 - Unit Info'!A156,"")</f>
        <v/>
      </c>
      <c r="B159" s="169" t="str">
        <f>IF('2 - Unit Info'!K156&lt;&gt;"",'2 - Unit Info'!K156,"")</f>
        <v/>
      </c>
      <c r="C159" s="92" t="str">
        <f>'6 - Per Unit Calculation'!Q156</f>
        <v/>
      </c>
      <c r="D159" s="92" t="str">
        <f>'6 - Per Unit Calculation'!R156</f>
        <v/>
      </c>
      <c r="E159" s="91">
        <f t="shared" si="4"/>
        <v>0</v>
      </c>
      <c r="F159" s="97">
        <f t="shared" si="5"/>
        <v>0</v>
      </c>
    </row>
    <row r="160" spans="1:6" x14ac:dyDescent="0.25">
      <c r="A160" s="106" t="str">
        <f>IF('2 - Unit Info'!A157&lt;&gt;"",'2 - Unit Info'!A157,"")</f>
        <v/>
      </c>
      <c r="B160" s="169" t="str">
        <f>IF('2 - Unit Info'!K157&lt;&gt;"",'2 - Unit Info'!K157,"")</f>
        <v/>
      </c>
      <c r="C160" s="92" t="str">
        <f>'6 - Per Unit Calculation'!Q157</f>
        <v/>
      </c>
      <c r="D160" s="92" t="str">
        <f>'6 - Per Unit Calculation'!R157</f>
        <v/>
      </c>
      <c r="E160" s="91">
        <f t="shared" si="4"/>
        <v>0</v>
      </c>
      <c r="F160" s="97">
        <f t="shared" si="5"/>
        <v>0</v>
      </c>
    </row>
    <row r="161" spans="1:6" x14ac:dyDescent="0.25">
      <c r="A161" s="106" t="str">
        <f>IF('2 - Unit Info'!A158&lt;&gt;"",'2 - Unit Info'!A158,"")</f>
        <v/>
      </c>
      <c r="B161" s="169" t="str">
        <f>IF('2 - Unit Info'!K158&lt;&gt;"",'2 - Unit Info'!K158,"")</f>
        <v/>
      </c>
      <c r="C161" s="92" t="str">
        <f>'6 - Per Unit Calculation'!Q158</f>
        <v/>
      </c>
      <c r="D161" s="92" t="str">
        <f>'6 - Per Unit Calculation'!R158</f>
        <v/>
      </c>
      <c r="E161" s="91">
        <f t="shared" si="4"/>
        <v>0</v>
      </c>
      <c r="F161" s="97">
        <f t="shared" si="5"/>
        <v>0</v>
      </c>
    </row>
    <row r="162" spans="1:6" x14ac:dyDescent="0.25">
      <c r="A162" s="106" t="str">
        <f>IF('2 - Unit Info'!A159&lt;&gt;"",'2 - Unit Info'!A159,"")</f>
        <v/>
      </c>
      <c r="B162" s="169" t="str">
        <f>IF('2 - Unit Info'!K159&lt;&gt;"",'2 - Unit Info'!K159,"")</f>
        <v/>
      </c>
      <c r="C162" s="92" t="str">
        <f>'6 - Per Unit Calculation'!Q159</f>
        <v/>
      </c>
      <c r="D162" s="92" t="str">
        <f>'6 - Per Unit Calculation'!R159</f>
        <v/>
      </c>
      <c r="E162" s="91">
        <f t="shared" si="4"/>
        <v>0</v>
      </c>
      <c r="F162" s="97">
        <f t="shared" si="5"/>
        <v>0</v>
      </c>
    </row>
    <row r="163" spans="1:6" x14ac:dyDescent="0.25">
      <c r="A163" s="106" t="str">
        <f>IF('2 - Unit Info'!A160&lt;&gt;"",'2 - Unit Info'!A160,"")</f>
        <v/>
      </c>
      <c r="B163" s="169" t="str">
        <f>IF('2 - Unit Info'!K160&lt;&gt;"",'2 - Unit Info'!K160,"")</f>
        <v/>
      </c>
      <c r="C163" s="92" t="str">
        <f>'6 - Per Unit Calculation'!Q160</f>
        <v/>
      </c>
      <c r="D163" s="92" t="str">
        <f>'6 - Per Unit Calculation'!R160</f>
        <v/>
      </c>
      <c r="E163" s="91">
        <f t="shared" si="4"/>
        <v>0</v>
      </c>
      <c r="F163" s="97">
        <f t="shared" si="5"/>
        <v>0</v>
      </c>
    </row>
    <row r="164" spans="1:6" x14ac:dyDescent="0.25">
      <c r="A164" s="106" t="str">
        <f>IF('2 - Unit Info'!A161&lt;&gt;"",'2 - Unit Info'!A161,"")</f>
        <v/>
      </c>
      <c r="B164" s="169" t="str">
        <f>IF('2 - Unit Info'!K161&lt;&gt;"",'2 - Unit Info'!K161,"")</f>
        <v/>
      </c>
      <c r="C164" s="92" t="str">
        <f>'6 - Per Unit Calculation'!Q161</f>
        <v/>
      </c>
      <c r="D164" s="92" t="str">
        <f>'6 - Per Unit Calculation'!R161</f>
        <v/>
      </c>
      <c r="E164" s="91">
        <f t="shared" si="4"/>
        <v>0</v>
      </c>
      <c r="F164" s="97">
        <f t="shared" si="5"/>
        <v>0</v>
      </c>
    </row>
    <row r="165" spans="1:6" x14ac:dyDescent="0.25">
      <c r="A165" s="106" t="str">
        <f>IF('2 - Unit Info'!A162&lt;&gt;"",'2 - Unit Info'!A162,"")</f>
        <v/>
      </c>
      <c r="B165" s="169" t="str">
        <f>IF('2 - Unit Info'!K162&lt;&gt;"",'2 - Unit Info'!K162,"")</f>
        <v/>
      </c>
      <c r="C165" s="92" t="str">
        <f>'6 - Per Unit Calculation'!Q162</f>
        <v/>
      </c>
      <c r="D165" s="92" t="str">
        <f>'6 - Per Unit Calculation'!R162</f>
        <v/>
      </c>
      <c r="E165" s="91">
        <f t="shared" si="4"/>
        <v>0</v>
      </c>
      <c r="F165" s="97">
        <f t="shared" si="5"/>
        <v>0</v>
      </c>
    </row>
    <row r="166" spans="1:6" x14ac:dyDescent="0.25">
      <c r="A166" s="106" t="str">
        <f>IF('2 - Unit Info'!A163&lt;&gt;"",'2 - Unit Info'!A163,"")</f>
        <v/>
      </c>
      <c r="B166" s="169" t="str">
        <f>IF('2 - Unit Info'!K163&lt;&gt;"",'2 - Unit Info'!K163,"")</f>
        <v/>
      </c>
      <c r="C166" s="92" t="str">
        <f>'6 - Per Unit Calculation'!Q163</f>
        <v/>
      </c>
      <c r="D166" s="92" t="str">
        <f>'6 - Per Unit Calculation'!R163</f>
        <v/>
      </c>
      <c r="E166" s="91">
        <f t="shared" si="4"/>
        <v>0</v>
      </c>
      <c r="F166" s="97">
        <f t="shared" si="5"/>
        <v>0</v>
      </c>
    </row>
    <row r="167" spans="1:6" x14ac:dyDescent="0.25">
      <c r="A167" s="106" t="str">
        <f>IF('2 - Unit Info'!A164&lt;&gt;"",'2 - Unit Info'!A164,"")</f>
        <v/>
      </c>
      <c r="B167" s="169" t="str">
        <f>IF('2 - Unit Info'!K164&lt;&gt;"",'2 - Unit Info'!K164,"")</f>
        <v/>
      </c>
      <c r="C167" s="92" t="str">
        <f>'6 - Per Unit Calculation'!Q164</f>
        <v/>
      </c>
      <c r="D167" s="92" t="str">
        <f>'6 - Per Unit Calculation'!R164</f>
        <v/>
      </c>
      <c r="E167" s="91">
        <f t="shared" si="4"/>
        <v>0</v>
      </c>
      <c r="F167" s="97">
        <f t="shared" si="5"/>
        <v>0</v>
      </c>
    </row>
    <row r="168" spans="1:6" x14ac:dyDescent="0.25">
      <c r="A168" s="106" t="str">
        <f>IF('2 - Unit Info'!A165&lt;&gt;"",'2 - Unit Info'!A165,"")</f>
        <v/>
      </c>
      <c r="B168" s="169" t="str">
        <f>IF('2 - Unit Info'!K165&lt;&gt;"",'2 - Unit Info'!K165,"")</f>
        <v/>
      </c>
      <c r="C168" s="92" t="str">
        <f>'6 - Per Unit Calculation'!Q165</f>
        <v/>
      </c>
      <c r="D168" s="92" t="str">
        <f>'6 - Per Unit Calculation'!R165</f>
        <v/>
      </c>
      <c r="E168" s="91">
        <f t="shared" si="4"/>
        <v>0</v>
      </c>
      <c r="F168" s="97">
        <f t="shared" si="5"/>
        <v>0</v>
      </c>
    </row>
    <row r="169" spans="1:6" x14ac:dyDescent="0.25">
      <c r="A169" s="106" t="str">
        <f>IF('2 - Unit Info'!A166&lt;&gt;"",'2 - Unit Info'!A166,"")</f>
        <v/>
      </c>
      <c r="B169" s="169" t="str">
        <f>IF('2 - Unit Info'!K166&lt;&gt;"",'2 - Unit Info'!K166,"")</f>
        <v/>
      </c>
      <c r="C169" s="92" t="str">
        <f>'6 - Per Unit Calculation'!Q166</f>
        <v/>
      </c>
      <c r="D169" s="92" t="str">
        <f>'6 - Per Unit Calculation'!R166</f>
        <v/>
      </c>
      <c r="E169" s="91">
        <f t="shared" si="4"/>
        <v>0</v>
      </c>
      <c r="F169" s="97">
        <f t="shared" si="5"/>
        <v>0</v>
      </c>
    </row>
    <row r="170" spans="1:6" x14ac:dyDescent="0.25">
      <c r="A170" s="106" t="str">
        <f>IF('2 - Unit Info'!A167&lt;&gt;"",'2 - Unit Info'!A167,"")</f>
        <v/>
      </c>
      <c r="B170" s="169" t="str">
        <f>IF('2 - Unit Info'!K167&lt;&gt;"",'2 - Unit Info'!K167,"")</f>
        <v/>
      </c>
      <c r="C170" s="92" t="str">
        <f>'6 - Per Unit Calculation'!Q167</f>
        <v/>
      </c>
      <c r="D170" s="92" t="str">
        <f>'6 - Per Unit Calculation'!R167</f>
        <v/>
      </c>
      <c r="E170" s="91">
        <f t="shared" si="4"/>
        <v>0</v>
      </c>
      <c r="F170" s="97">
        <f t="shared" si="5"/>
        <v>0</v>
      </c>
    </row>
    <row r="171" spans="1:6" x14ac:dyDescent="0.25">
      <c r="A171" s="106" t="str">
        <f>IF('2 - Unit Info'!A168&lt;&gt;"",'2 - Unit Info'!A168,"")</f>
        <v/>
      </c>
      <c r="B171" s="169" t="str">
        <f>IF('2 - Unit Info'!K168&lt;&gt;"",'2 - Unit Info'!K168,"")</f>
        <v/>
      </c>
      <c r="C171" s="92" t="str">
        <f>'6 - Per Unit Calculation'!Q168</f>
        <v/>
      </c>
      <c r="D171" s="92" t="str">
        <f>'6 - Per Unit Calculation'!R168</f>
        <v/>
      </c>
      <c r="E171" s="91">
        <f t="shared" si="4"/>
        <v>0</v>
      </c>
      <c r="F171" s="97">
        <f t="shared" si="5"/>
        <v>0</v>
      </c>
    </row>
    <row r="172" spans="1:6" x14ac:dyDescent="0.25">
      <c r="A172" s="106" t="str">
        <f>IF('2 - Unit Info'!A169&lt;&gt;"",'2 - Unit Info'!A169,"")</f>
        <v/>
      </c>
      <c r="B172" s="169" t="str">
        <f>IF('2 - Unit Info'!K169&lt;&gt;"",'2 - Unit Info'!K169,"")</f>
        <v/>
      </c>
      <c r="C172" s="92" t="str">
        <f>'6 - Per Unit Calculation'!Q169</f>
        <v/>
      </c>
      <c r="D172" s="92" t="str">
        <f>'6 - Per Unit Calculation'!R169</f>
        <v/>
      </c>
      <c r="E172" s="91">
        <f t="shared" si="4"/>
        <v>0</v>
      </c>
      <c r="F172" s="97">
        <f t="shared" si="5"/>
        <v>0</v>
      </c>
    </row>
    <row r="173" spans="1:6" x14ac:dyDescent="0.25">
      <c r="A173" s="106" t="str">
        <f>IF('2 - Unit Info'!A170&lt;&gt;"",'2 - Unit Info'!A170,"")</f>
        <v/>
      </c>
      <c r="B173" s="169" t="str">
        <f>IF('2 - Unit Info'!K170&lt;&gt;"",'2 - Unit Info'!K170,"")</f>
        <v/>
      </c>
      <c r="C173" s="92" t="str">
        <f>'6 - Per Unit Calculation'!Q170</f>
        <v/>
      </c>
      <c r="D173" s="92" t="str">
        <f>'6 - Per Unit Calculation'!R170</f>
        <v/>
      </c>
      <c r="E173" s="91">
        <f t="shared" si="4"/>
        <v>0</v>
      </c>
      <c r="F173" s="97">
        <f t="shared" si="5"/>
        <v>0</v>
      </c>
    </row>
    <row r="174" spans="1:6" x14ac:dyDescent="0.25">
      <c r="A174" s="106" t="str">
        <f>IF('2 - Unit Info'!A171&lt;&gt;"",'2 - Unit Info'!A171,"")</f>
        <v/>
      </c>
      <c r="B174" s="169" t="str">
        <f>IF('2 - Unit Info'!K171&lt;&gt;"",'2 - Unit Info'!K171,"")</f>
        <v/>
      </c>
      <c r="C174" s="92" t="str">
        <f>'6 - Per Unit Calculation'!Q171</f>
        <v/>
      </c>
      <c r="D174" s="92" t="str">
        <f>'6 - Per Unit Calculation'!R171</f>
        <v/>
      </c>
      <c r="E174" s="91">
        <f t="shared" si="4"/>
        <v>0</v>
      </c>
      <c r="F174" s="97">
        <f t="shared" si="5"/>
        <v>0</v>
      </c>
    </row>
    <row r="175" spans="1:6" x14ac:dyDescent="0.25">
      <c r="A175" s="106" t="str">
        <f>IF('2 - Unit Info'!A172&lt;&gt;"",'2 - Unit Info'!A172,"")</f>
        <v/>
      </c>
      <c r="B175" s="169" t="str">
        <f>IF('2 - Unit Info'!K172&lt;&gt;"",'2 - Unit Info'!K172,"")</f>
        <v/>
      </c>
      <c r="C175" s="92" t="str">
        <f>'6 - Per Unit Calculation'!Q172</f>
        <v/>
      </c>
      <c r="D175" s="92" t="str">
        <f>'6 - Per Unit Calculation'!R172</f>
        <v/>
      </c>
      <c r="E175" s="91">
        <f t="shared" si="4"/>
        <v>0</v>
      </c>
      <c r="F175" s="97">
        <f t="shared" si="5"/>
        <v>0</v>
      </c>
    </row>
    <row r="176" spans="1:6" x14ac:dyDescent="0.25">
      <c r="A176" s="106" t="str">
        <f>IF('2 - Unit Info'!A173&lt;&gt;"",'2 - Unit Info'!A173,"")</f>
        <v/>
      </c>
      <c r="B176" s="169" t="str">
        <f>IF('2 - Unit Info'!K173&lt;&gt;"",'2 - Unit Info'!K173,"")</f>
        <v/>
      </c>
      <c r="C176" s="92" t="str">
        <f>'6 - Per Unit Calculation'!Q173</f>
        <v/>
      </c>
      <c r="D176" s="92" t="str">
        <f>'6 - Per Unit Calculation'!R173</f>
        <v/>
      </c>
      <c r="E176" s="91">
        <f t="shared" si="4"/>
        <v>0</v>
      </c>
      <c r="F176" s="97">
        <f t="shared" si="5"/>
        <v>0</v>
      </c>
    </row>
    <row r="177" spans="1:6" x14ac:dyDescent="0.25">
      <c r="A177" s="106" t="str">
        <f>IF('2 - Unit Info'!A174&lt;&gt;"",'2 - Unit Info'!A174,"")</f>
        <v/>
      </c>
      <c r="B177" s="169" t="str">
        <f>IF('2 - Unit Info'!K174&lt;&gt;"",'2 - Unit Info'!K174,"")</f>
        <v/>
      </c>
      <c r="C177" s="92" t="str">
        <f>'6 - Per Unit Calculation'!Q174</f>
        <v/>
      </c>
      <c r="D177" s="92" t="str">
        <f>'6 - Per Unit Calculation'!R174</f>
        <v/>
      </c>
      <c r="E177" s="91">
        <f t="shared" si="4"/>
        <v>0</v>
      </c>
      <c r="F177" s="97">
        <f t="shared" si="5"/>
        <v>0</v>
      </c>
    </row>
    <row r="178" spans="1:6" x14ac:dyDescent="0.25">
      <c r="A178" s="106" t="str">
        <f>IF('2 - Unit Info'!A175&lt;&gt;"",'2 - Unit Info'!A175,"")</f>
        <v/>
      </c>
      <c r="B178" s="169" t="str">
        <f>IF('2 - Unit Info'!K175&lt;&gt;"",'2 - Unit Info'!K175,"")</f>
        <v/>
      </c>
      <c r="C178" s="92" t="str">
        <f>'6 - Per Unit Calculation'!Q175</f>
        <v/>
      </c>
      <c r="D178" s="92" t="str">
        <f>'6 - Per Unit Calculation'!R175</f>
        <v/>
      </c>
      <c r="E178" s="91">
        <f t="shared" si="4"/>
        <v>0</v>
      </c>
      <c r="F178" s="97">
        <f t="shared" si="5"/>
        <v>0</v>
      </c>
    </row>
    <row r="179" spans="1:6" x14ac:dyDescent="0.25">
      <c r="A179" s="106" t="str">
        <f>IF('2 - Unit Info'!A176&lt;&gt;"",'2 - Unit Info'!A176,"")</f>
        <v/>
      </c>
      <c r="B179" s="169" t="str">
        <f>IF('2 - Unit Info'!K176&lt;&gt;"",'2 - Unit Info'!K176,"")</f>
        <v/>
      </c>
      <c r="C179" s="92" t="str">
        <f>'6 - Per Unit Calculation'!Q176</f>
        <v/>
      </c>
      <c r="D179" s="92" t="str">
        <f>'6 - Per Unit Calculation'!R176</f>
        <v/>
      </c>
      <c r="E179" s="91">
        <f t="shared" si="4"/>
        <v>0</v>
      </c>
      <c r="F179" s="97">
        <f t="shared" si="5"/>
        <v>0</v>
      </c>
    </row>
    <row r="180" spans="1:6" x14ac:dyDescent="0.25">
      <c r="A180" s="106" t="str">
        <f>IF('2 - Unit Info'!A177&lt;&gt;"",'2 - Unit Info'!A177,"")</f>
        <v/>
      </c>
      <c r="B180" s="169" t="str">
        <f>IF('2 - Unit Info'!K177&lt;&gt;"",'2 - Unit Info'!K177,"")</f>
        <v/>
      </c>
      <c r="C180" s="92" t="str">
        <f>'6 - Per Unit Calculation'!Q177</f>
        <v/>
      </c>
      <c r="D180" s="92" t="str">
        <f>'6 - Per Unit Calculation'!R177</f>
        <v/>
      </c>
      <c r="E180" s="91">
        <f t="shared" si="4"/>
        <v>0</v>
      </c>
      <c r="F180" s="97">
        <f t="shared" si="5"/>
        <v>0</v>
      </c>
    </row>
    <row r="181" spans="1:6" x14ac:dyDescent="0.25">
      <c r="A181" s="106" t="str">
        <f>IF('2 - Unit Info'!A178&lt;&gt;"",'2 - Unit Info'!A178,"")</f>
        <v/>
      </c>
      <c r="B181" s="169" t="str">
        <f>IF('2 - Unit Info'!K178&lt;&gt;"",'2 - Unit Info'!K178,"")</f>
        <v/>
      </c>
      <c r="C181" s="92" t="str">
        <f>'6 - Per Unit Calculation'!Q178</f>
        <v/>
      </c>
      <c r="D181" s="92" t="str">
        <f>'6 - Per Unit Calculation'!R178</f>
        <v/>
      </c>
      <c r="E181" s="91">
        <f t="shared" si="4"/>
        <v>0</v>
      </c>
      <c r="F181" s="97">
        <f t="shared" si="5"/>
        <v>0</v>
      </c>
    </row>
    <row r="182" spans="1:6" x14ac:dyDescent="0.25">
      <c r="A182" s="106" t="str">
        <f>IF('2 - Unit Info'!A179&lt;&gt;"",'2 - Unit Info'!A179,"")</f>
        <v/>
      </c>
      <c r="B182" s="169" t="str">
        <f>IF('2 - Unit Info'!K179&lt;&gt;"",'2 - Unit Info'!K179,"")</f>
        <v/>
      </c>
      <c r="C182" s="92" t="str">
        <f>'6 - Per Unit Calculation'!Q179</f>
        <v/>
      </c>
      <c r="D182" s="92" t="str">
        <f>'6 - Per Unit Calculation'!R179</f>
        <v/>
      </c>
      <c r="E182" s="91">
        <f t="shared" si="4"/>
        <v>0</v>
      </c>
      <c r="F182" s="97">
        <f t="shared" si="5"/>
        <v>0</v>
      </c>
    </row>
    <row r="183" spans="1:6" x14ac:dyDescent="0.25">
      <c r="A183" s="106" t="str">
        <f>IF('2 - Unit Info'!A180&lt;&gt;"",'2 - Unit Info'!A180,"")</f>
        <v/>
      </c>
      <c r="B183" s="169" t="str">
        <f>IF('2 - Unit Info'!K180&lt;&gt;"",'2 - Unit Info'!K180,"")</f>
        <v/>
      </c>
      <c r="C183" s="92" t="str">
        <f>'6 - Per Unit Calculation'!Q180</f>
        <v/>
      </c>
      <c r="D183" s="92" t="str">
        <f>'6 - Per Unit Calculation'!R180</f>
        <v/>
      </c>
      <c r="E183" s="91">
        <f t="shared" si="4"/>
        <v>0</v>
      </c>
      <c r="F183" s="97">
        <f t="shared" si="5"/>
        <v>0</v>
      </c>
    </row>
    <row r="184" spans="1:6" x14ac:dyDescent="0.25">
      <c r="A184" s="106" t="str">
        <f>IF('2 - Unit Info'!A181&lt;&gt;"",'2 - Unit Info'!A181,"")</f>
        <v/>
      </c>
      <c r="B184" s="169" t="str">
        <f>IF('2 - Unit Info'!K181&lt;&gt;"",'2 - Unit Info'!K181,"")</f>
        <v/>
      </c>
      <c r="C184" s="92" t="str">
        <f>'6 - Per Unit Calculation'!Q181</f>
        <v/>
      </c>
      <c r="D184" s="92" t="str">
        <f>'6 - Per Unit Calculation'!R181</f>
        <v/>
      </c>
      <c r="E184" s="91">
        <f t="shared" si="4"/>
        <v>0</v>
      </c>
      <c r="F184" s="97">
        <f t="shared" si="5"/>
        <v>0</v>
      </c>
    </row>
    <row r="185" spans="1:6" x14ac:dyDescent="0.25">
      <c r="A185" s="106" t="str">
        <f>IF('2 - Unit Info'!A182&lt;&gt;"",'2 - Unit Info'!A182,"")</f>
        <v/>
      </c>
      <c r="B185" s="169" t="str">
        <f>IF('2 - Unit Info'!K182&lt;&gt;"",'2 - Unit Info'!K182,"")</f>
        <v/>
      </c>
      <c r="C185" s="92" t="str">
        <f>'6 - Per Unit Calculation'!Q182</f>
        <v/>
      </c>
      <c r="D185" s="92" t="str">
        <f>'6 - Per Unit Calculation'!R182</f>
        <v/>
      </c>
      <c r="E185" s="91">
        <f t="shared" si="4"/>
        <v>0</v>
      </c>
      <c r="F185" s="97">
        <f t="shared" si="5"/>
        <v>0</v>
      </c>
    </row>
    <row r="186" spans="1:6" x14ac:dyDescent="0.25">
      <c r="A186" s="106" t="str">
        <f>IF('2 - Unit Info'!A183&lt;&gt;"",'2 - Unit Info'!A183,"")</f>
        <v/>
      </c>
      <c r="B186" s="169" t="str">
        <f>IF('2 - Unit Info'!K183&lt;&gt;"",'2 - Unit Info'!K183,"")</f>
        <v/>
      </c>
      <c r="C186" s="92" t="str">
        <f>'6 - Per Unit Calculation'!Q183</f>
        <v/>
      </c>
      <c r="D186" s="92" t="str">
        <f>'6 - Per Unit Calculation'!R183</f>
        <v/>
      </c>
      <c r="E186" s="91">
        <f t="shared" si="4"/>
        <v>0</v>
      </c>
      <c r="F186" s="97">
        <f t="shared" si="5"/>
        <v>0</v>
      </c>
    </row>
    <row r="187" spans="1:6" x14ac:dyDescent="0.25">
      <c r="A187" s="106" t="str">
        <f>IF('2 - Unit Info'!A184&lt;&gt;"",'2 - Unit Info'!A184,"")</f>
        <v/>
      </c>
      <c r="B187" s="169" t="str">
        <f>IF('2 - Unit Info'!K184&lt;&gt;"",'2 - Unit Info'!K184,"")</f>
        <v/>
      </c>
      <c r="C187" s="92" t="str">
        <f>'6 - Per Unit Calculation'!Q184</f>
        <v/>
      </c>
      <c r="D187" s="92" t="str">
        <f>'6 - Per Unit Calculation'!R184</f>
        <v/>
      </c>
      <c r="E187" s="91">
        <f t="shared" si="4"/>
        <v>0</v>
      </c>
      <c r="F187" s="97">
        <f t="shared" si="5"/>
        <v>0</v>
      </c>
    </row>
    <row r="188" spans="1:6" x14ac:dyDescent="0.25">
      <c r="A188" s="106" t="str">
        <f>IF('2 - Unit Info'!A185&lt;&gt;"",'2 - Unit Info'!A185,"")</f>
        <v/>
      </c>
      <c r="B188" s="169" t="str">
        <f>IF('2 - Unit Info'!K185&lt;&gt;"",'2 - Unit Info'!K185,"")</f>
        <v/>
      </c>
      <c r="C188" s="92" t="str">
        <f>'6 - Per Unit Calculation'!Q185</f>
        <v/>
      </c>
      <c r="D188" s="92" t="str">
        <f>'6 - Per Unit Calculation'!R185</f>
        <v/>
      </c>
      <c r="E188" s="91">
        <f t="shared" si="4"/>
        <v>0</v>
      </c>
      <c r="F188" s="97">
        <f t="shared" si="5"/>
        <v>0</v>
      </c>
    </row>
    <row r="189" spans="1:6" x14ac:dyDescent="0.25">
      <c r="A189" s="106" t="str">
        <f>IF('2 - Unit Info'!A186&lt;&gt;"",'2 - Unit Info'!A186,"")</f>
        <v/>
      </c>
      <c r="B189" s="169" t="str">
        <f>IF('2 - Unit Info'!K186&lt;&gt;"",'2 - Unit Info'!K186,"")</f>
        <v/>
      </c>
      <c r="C189" s="92" t="str">
        <f>'6 - Per Unit Calculation'!Q186</f>
        <v/>
      </c>
      <c r="D189" s="92" t="str">
        <f>'6 - Per Unit Calculation'!R186</f>
        <v/>
      </c>
      <c r="E189" s="91">
        <f t="shared" si="4"/>
        <v>0</v>
      </c>
      <c r="F189" s="97">
        <f t="shared" si="5"/>
        <v>0</v>
      </c>
    </row>
    <row r="190" spans="1:6" x14ac:dyDescent="0.25">
      <c r="A190" s="106" t="str">
        <f>IF('2 - Unit Info'!A187&lt;&gt;"",'2 - Unit Info'!A187,"")</f>
        <v/>
      </c>
      <c r="B190" s="169" t="str">
        <f>IF('2 - Unit Info'!K187&lt;&gt;"",'2 - Unit Info'!K187,"")</f>
        <v/>
      </c>
      <c r="C190" s="92" t="str">
        <f>'6 - Per Unit Calculation'!Q187</f>
        <v/>
      </c>
      <c r="D190" s="92" t="str">
        <f>'6 - Per Unit Calculation'!R187</f>
        <v/>
      </c>
      <c r="E190" s="91">
        <f t="shared" si="4"/>
        <v>0</v>
      </c>
      <c r="F190" s="97">
        <f t="shared" si="5"/>
        <v>0</v>
      </c>
    </row>
    <row r="191" spans="1:6" x14ac:dyDescent="0.25">
      <c r="A191" s="106" t="str">
        <f>IF('2 - Unit Info'!A188&lt;&gt;"",'2 - Unit Info'!A188,"")</f>
        <v/>
      </c>
      <c r="B191" s="169" t="str">
        <f>IF('2 - Unit Info'!K188&lt;&gt;"",'2 - Unit Info'!K188,"")</f>
        <v/>
      </c>
      <c r="C191" s="92" t="str">
        <f>'6 - Per Unit Calculation'!Q188</f>
        <v/>
      </c>
      <c r="D191" s="92" t="str">
        <f>'6 - Per Unit Calculation'!R188</f>
        <v/>
      </c>
      <c r="E191" s="91">
        <f t="shared" si="4"/>
        <v>0</v>
      </c>
      <c r="F191" s="97">
        <f t="shared" si="5"/>
        <v>0</v>
      </c>
    </row>
    <row r="192" spans="1:6" x14ac:dyDescent="0.25">
      <c r="A192" s="106" t="str">
        <f>IF('2 - Unit Info'!A189&lt;&gt;"",'2 - Unit Info'!A189,"")</f>
        <v/>
      </c>
      <c r="B192" s="169" t="str">
        <f>IF('2 - Unit Info'!K189&lt;&gt;"",'2 - Unit Info'!K189,"")</f>
        <v/>
      </c>
      <c r="C192" s="92" t="str">
        <f>'6 - Per Unit Calculation'!Q189</f>
        <v/>
      </c>
      <c r="D192" s="92" t="str">
        <f>'6 - Per Unit Calculation'!R189</f>
        <v/>
      </c>
      <c r="E192" s="91">
        <f t="shared" si="4"/>
        <v>0</v>
      </c>
      <c r="F192" s="97">
        <f t="shared" si="5"/>
        <v>0</v>
      </c>
    </row>
    <row r="193" spans="1:6" x14ac:dyDescent="0.25">
      <c r="A193" s="106" t="str">
        <f>IF('2 - Unit Info'!A190&lt;&gt;"",'2 - Unit Info'!A190,"")</f>
        <v/>
      </c>
      <c r="B193" s="169" t="str">
        <f>IF('2 - Unit Info'!K190&lt;&gt;"",'2 - Unit Info'!K190,"")</f>
        <v/>
      </c>
      <c r="C193" s="92" t="str">
        <f>'6 - Per Unit Calculation'!Q190</f>
        <v/>
      </c>
      <c r="D193" s="92" t="str">
        <f>'6 - Per Unit Calculation'!R190</f>
        <v/>
      </c>
      <c r="E193" s="91">
        <f t="shared" si="4"/>
        <v>0</v>
      </c>
      <c r="F193" s="97">
        <f t="shared" si="5"/>
        <v>0</v>
      </c>
    </row>
    <row r="194" spans="1:6" x14ac:dyDescent="0.25">
      <c r="A194" s="106" t="str">
        <f>IF('2 - Unit Info'!A191&lt;&gt;"",'2 - Unit Info'!A191,"")</f>
        <v/>
      </c>
      <c r="B194" s="169" t="str">
        <f>IF('2 - Unit Info'!K191&lt;&gt;"",'2 - Unit Info'!K191,"")</f>
        <v/>
      </c>
      <c r="C194" s="92" t="str">
        <f>'6 - Per Unit Calculation'!Q191</f>
        <v/>
      </c>
      <c r="D194" s="92" t="str">
        <f>'6 - Per Unit Calculation'!R191</f>
        <v/>
      </c>
      <c r="E194" s="91">
        <f t="shared" si="4"/>
        <v>0</v>
      </c>
      <c r="F194" s="97">
        <f t="shared" si="5"/>
        <v>0</v>
      </c>
    </row>
    <row r="195" spans="1:6" x14ac:dyDescent="0.25">
      <c r="A195" s="106" t="str">
        <f>IF('2 - Unit Info'!A192&lt;&gt;"",'2 - Unit Info'!A192,"")</f>
        <v/>
      </c>
      <c r="B195" s="169" t="str">
        <f>IF('2 - Unit Info'!K192&lt;&gt;"",'2 - Unit Info'!K192,"")</f>
        <v/>
      </c>
      <c r="C195" s="92" t="str">
        <f>'6 - Per Unit Calculation'!Q192</f>
        <v/>
      </c>
      <c r="D195" s="92" t="str">
        <f>'6 - Per Unit Calculation'!R192</f>
        <v/>
      </c>
      <c r="E195" s="91">
        <f t="shared" si="4"/>
        <v>0</v>
      </c>
      <c r="F195" s="97">
        <f t="shared" si="5"/>
        <v>0</v>
      </c>
    </row>
    <row r="196" spans="1:6" x14ac:dyDescent="0.25">
      <c r="A196" s="106" t="str">
        <f>IF('2 - Unit Info'!A193&lt;&gt;"",'2 - Unit Info'!A193,"")</f>
        <v/>
      </c>
      <c r="B196" s="169" t="str">
        <f>IF('2 - Unit Info'!K193&lt;&gt;"",'2 - Unit Info'!K193,"")</f>
        <v/>
      </c>
      <c r="C196" s="92" t="str">
        <f>'6 - Per Unit Calculation'!Q193</f>
        <v/>
      </c>
      <c r="D196" s="92" t="str">
        <f>'6 - Per Unit Calculation'!R193</f>
        <v/>
      </c>
      <c r="E196" s="91">
        <f t="shared" si="4"/>
        <v>0</v>
      </c>
      <c r="F196" s="97">
        <f t="shared" si="5"/>
        <v>0</v>
      </c>
    </row>
    <row r="197" spans="1:6" x14ac:dyDescent="0.25">
      <c r="A197" s="106" t="str">
        <f>IF('2 - Unit Info'!A194&lt;&gt;"",'2 - Unit Info'!A194,"")</f>
        <v/>
      </c>
      <c r="B197" s="169" t="str">
        <f>IF('2 - Unit Info'!K194&lt;&gt;"",'2 - Unit Info'!K194,"")</f>
        <v/>
      </c>
      <c r="C197" s="92" t="str">
        <f>'6 - Per Unit Calculation'!Q194</f>
        <v/>
      </c>
      <c r="D197" s="92" t="str">
        <f>'6 - Per Unit Calculation'!R194</f>
        <v/>
      </c>
      <c r="E197" s="91">
        <f t="shared" si="4"/>
        <v>0</v>
      </c>
      <c r="F197" s="97">
        <f t="shared" si="5"/>
        <v>0</v>
      </c>
    </row>
    <row r="198" spans="1:6" x14ac:dyDescent="0.25">
      <c r="A198" s="106" t="str">
        <f>IF('2 - Unit Info'!A195&lt;&gt;"",'2 - Unit Info'!A195,"")</f>
        <v/>
      </c>
      <c r="B198" s="169" t="str">
        <f>IF('2 - Unit Info'!K195&lt;&gt;"",'2 - Unit Info'!K195,"")</f>
        <v/>
      </c>
      <c r="C198" s="92" t="str">
        <f>'6 - Per Unit Calculation'!Q195</f>
        <v/>
      </c>
      <c r="D198" s="92" t="str">
        <f>'6 - Per Unit Calculation'!R195</f>
        <v/>
      </c>
      <c r="E198" s="91">
        <f t="shared" si="4"/>
        <v>0</v>
      </c>
      <c r="F198" s="97">
        <f t="shared" si="5"/>
        <v>0</v>
      </c>
    </row>
    <row r="199" spans="1:6" x14ac:dyDescent="0.25">
      <c r="A199" s="106" t="str">
        <f>IF('2 - Unit Info'!A196&lt;&gt;"",'2 - Unit Info'!A196,"")</f>
        <v/>
      </c>
      <c r="B199" s="169" t="str">
        <f>IF('2 - Unit Info'!K196&lt;&gt;"",'2 - Unit Info'!K196,"")</f>
        <v/>
      </c>
      <c r="C199" s="92" t="str">
        <f>'6 - Per Unit Calculation'!Q196</f>
        <v/>
      </c>
      <c r="D199" s="92" t="str">
        <f>'6 - Per Unit Calculation'!R196</f>
        <v/>
      </c>
      <c r="E199" s="91">
        <f t="shared" si="4"/>
        <v>0</v>
      </c>
      <c r="F199" s="97">
        <f t="shared" si="5"/>
        <v>0</v>
      </c>
    </row>
    <row r="200" spans="1:6" x14ac:dyDescent="0.25">
      <c r="A200" s="106" t="str">
        <f>IF('2 - Unit Info'!A197&lt;&gt;"",'2 - Unit Info'!A197,"")</f>
        <v/>
      </c>
      <c r="B200" s="169" t="str">
        <f>IF('2 - Unit Info'!K197&lt;&gt;"",'2 - Unit Info'!K197,"")</f>
        <v/>
      </c>
      <c r="C200" s="92" t="str">
        <f>'6 - Per Unit Calculation'!Q197</f>
        <v/>
      </c>
      <c r="D200" s="92" t="str">
        <f>'6 - Per Unit Calculation'!R197</f>
        <v/>
      </c>
      <c r="E200" s="91">
        <f t="shared" si="4"/>
        <v>0</v>
      </c>
      <c r="F200" s="97">
        <f t="shared" si="5"/>
        <v>0</v>
      </c>
    </row>
    <row r="201" spans="1:6" x14ac:dyDescent="0.25">
      <c r="A201" s="106" t="str">
        <f>IF('2 - Unit Info'!A198&lt;&gt;"",'2 - Unit Info'!A198,"")</f>
        <v/>
      </c>
      <c r="B201" s="169" t="str">
        <f>IF('2 - Unit Info'!K198&lt;&gt;"",'2 - Unit Info'!K198,"")</f>
        <v/>
      </c>
      <c r="C201" s="92" t="str">
        <f>'6 - Per Unit Calculation'!Q198</f>
        <v/>
      </c>
      <c r="D201" s="92" t="str">
        <f>'6 - Per Unit Calculation'!R198</f>
        <v/>
      </c>
      <c r="E201" s="91">
        <f t="shared" si="4"/>
        <v>0</v>
      </c>
      <c r="F201" s="97">
        <f t="shared" si="5"/>
        <v>0</v>
      </c>
    </row>
    <row r="202" spans="1:6" x14ac:dyDescent="0.25">
      <c r="A202" s="106" t="str">
        <f>IF('2 - Unit Info'!A199&lt;&gt;"",'2 - Unit Info'!A199,"")</f>
        <v/>
      </c>
      <c r="B202" s="169" t="str">
        <f>IF('2 - Unit Info'!K199&lt;&gt;"",'2 - Unit Info'!K199,"")</f>
        <v/>
      </c>
      <c r="C202" s="92" t="str">
        <f>'6 - Per Unit Calculation'!Q199</f>
        <v/>
      </c>
      <c r="D202" s="92" t="str">
        <f>'6 - Per Unit Calculation'!R199</f>
        <v/>
      </c>
      <c r="E202" s="91">
        <f t="shared" si="4"/>
        <v>0</v>
      </c>
      <c r="F202" s="97">
        <f t="shared" si="5"/>
        <v>0</v>
      </c>
    </row>
    <row r="203" spans="1:6" x14ac:dyDescent="0.25">
      <c r="A203" s="106" t="str">
        <f>IF('2 - Unit Info'!A200&lt;&gt;"",'2 - Unit Info'!A200,"")</f>
        <v/>
      </c>
      <c r="B203" s="169" t="str">
        <f>IF('2 - Unit Info'!K200&lt;&gt;"",'2 - Unit Info'!K200,"")</f>
        <v/>
      </c>
      <c r="C203" s="92" t="str">
        <f>'6 - Per Unit Calculation'!Q200</f>
        <v/>
      </c>
      <c r="D203" s="92" t="str">
        <f>'6 - Per Unit Calculation'!R200</f>
        <v/>
      </c>
      <c r="E203" s="91">
        <f t="shared" si="4"/>
        <v>0</v>
      </c>
      <c r="F203" s="97">
        <f t="shared" si="5"/>
        <v>0</v>
      </c>
    </row>
    <row r="204" spans="1:6" x14ac:dyDescent="0.25">
      <c r="A204" s="106" t="str">
        <f>IF('2 - Unit Info'!A201&lt;&gt;"",'2 - Unit Info'!A201,"")</f>
        <v/>
      </c>
      <c r="B204" s="169" t="str">
        <f>IF('2 - Unit Info'!K201&lt;&gt;"",'2 - Unit Info'!K201,"")</f>
        <v/>
      </c>
      <c r="C204" s="92" t="str">
        <f>'6 - Per Unit Calculation'!Q201</f>
        <v/>
      </c>
      <c r="D204" s="92" t="str">
        <f>'6 - Per Unit Calculation'!R201</f>
        <v/>
      </c>
      <c r="E204" s="91">
        <f t="shared" si="4"/>
        <v>0</v>
      </c>
      <c r="F204" s="97">
        <f t="shared" si="5"/>
        <v>0</v>
      </c>
    </row>
    <row r="205" spans="1:6" x14ac:dyDescent="0.25">
      <c r="A205" s="106" t="str">
        <f>IF('2 - Unit Info'!A202&lt;&gt;"",'2 - Unit Info'!A202,"")</f>
        <v/>
      </c>
      <c r="B205" s="169" t="str">
        <f>IF('2 - Unit Info'!K202&lt;&gt;"",'2 - Unit Info'!K202,"")</f>
        <v/>
      </c>
      <c r="C205" s="92" t="str">
        <f>'6 - Per Unit Calculation'!Q202</f>
        <v/>
      </c>
      <c r="D205" s="92" t="str">
        <f>'6 - Per Unit Calculation'!R202</f>
        <v/>
      </c>
      <c r="E205" s="91">
        <f t="shared" ref="E205:E268" si="6">IF(OR(C205="N/A based on utility billing method", C205="N/A move-in date after 3/1/2024"), "N/A", MIN(C205,D205))</f>
        <v>0</v>
      </c>
      <c r="F205" s="97">
        <f t="shared" ref="F205:F268" si="7">IF(E205="N/A", "N/A", E205*1.032)</f>
        <v>0</v>
      </c>
    </row>
    <row r="206" spans="1:6" x14ac:dyDescent="0.25">
      <c r="A206" s="106" t="str">
        <f>IF('2 - Unit Info'!A203&lt;&gt;"",'2 - Unit Info'!A203,"")</f>
        <v/>
      </c>
      <c r="B206" s="169" t="str">
        <f>IF('2 - Unit Info'!K203&lt;&gt;"",'2 - Unit Info'!K203,"")</f>
        <v/>
      </c>
      <c r="C206" s="92" t="str">
        <f>'6 - Per Unit Calculation'!Q203</f>
        <v/>
      </c>
      <c r="D206" s="92" t="str">
        <f>'6 - Per Unit Calculation'!R203</f>
        <v/>
      </c>
      <c r="E206" s="91">
        <f t="shared" si="6"/>
        <v>0</v>
      </c>
      <c r="F206" s="97">
        <f t="shared" si="7"/>
        <v>0</v>
      </c>
    </row>
    <row r="207" spans="1:6" x14ac:dyDescent="0.25">
      <c r="A207" s="106" t="str">
        <f>IF('2 - Unit Info'!A204&lt;&gt;"",'2 - Unit Info'!A204,"")</f>
        <v/>
      </c>
      <c r="B207" s="169" t="str">
        <f>IF('2 - Unit Info'!K204&lt;&gt;"",'2 - Unit Info'!K204,"")</f>
        <v/>
      </c>
      <c r="C207" s="92" t="str">
        <f>'6 - Per Unit Calculation'!Q204</f>
        <v/>
      </c>
      <c r="D207" s="92" t="str">
        <f>'6 - Per Unit Calculation'!R204</f>
        <v/>
      </c>
      <c r="E207" s="91">
        <f t="shared" si="6"/>
        <v>0</v>
      </c>
      <c r="F207" s="97">
        <f t="shared" si="7"/>
        <v>0</v>
      </c>
    </row>
    <row r="208" spans="1:6" x14ac:dyDescent="0.25">
      <c r="A208" s="106" t="str">
        <f>IF('2 - Unit Info'!A205&lt;&gt;"",'2 - Unit Info'!A205,"")</f>
        <v/>
      </c>
      <c r="B208" s="169" t="str">
        <f>IF('2 - Unit Info'!K205&lt;&gt;"",'2 - Unit Info'!K205,"")</f>
        <v/>
      </c>
      <c r="C208" s="92" t="str">
        <f>'6 - Per Unit Calculation'!Q205</f>
        <v/>
      </c>
      <c r="D208" s="92" t="str">
        <f>'6 - Per Unit Calculation'!R205</f>
        <v/>
      </c>
      <c r="E208" s="91">
        <f t="shared" si="6"/>
        <v>0</v>
      </c>
      <c r="F208" s="97">
        <f t="shared" si="7"/>
        <v>0</v>
      </c>
    </row>
    <row r="209" spans="1:6" x14ac:dyDescent="0.25">
      <c r="A209" s="106" t="str">
        <f>IF('2 - Unit Info'!A206&lt;&gt;"",'2 - Unit Info'!A206,"")</f>
        <v/>
      </c>
      <c r="B209" s="169" t="str">
        <f>IF('2 - Unit Info'!K206&lt;&gt;"",'2 - Unit Info'!K206,"")</f>
        <v/>
      </c>
      <c r="C209" s="92" t="str">
        <f>'6 - Per Unit Calculation'!Q206</f>
        <v/>
      </c>
      <c r="D209" s="92" t="str">
        <f>'6 - Per Unit Calculation'!R206</f>
        <v/>
      </c>
      <c r="E209" s="91">
        <f t="shared" si="6"/>
        <v>0</v>
      </c>
      <c r="F209" s="97">
        <f t="shared" si="7"/>
        <v>0</v>
      </c>
    </row>
    <row r="210" spans="1:6" x14ac:dyDescent="0.25">
      <c r="A210" s="106" t="str">
        <f>IF('2 - Unit Info'!A207&lt;&gt;"",'2 - Unit Info'!A207,"")</f>
        <v/>
      </c>
      <c r="B210" s="169" t="str">
        <f>IF('2 - Unit Info'!K207&lt;&gt;"",'2 - Unit Info'!K207,"")</f>
        <v/>
      </c>
      <c r="C210" s="92" t="str">
        <f>'6 - Per Unit Calculation'!Q207</f>
        <v/>
      </c>
      <c r="D210" s="92" t="str">
        <f>'6 - Per Unit Calculation'!R207</f>
        <v/>
      </c>
      <c r="E210" s="91">
        <f t="shared" si="6"/>
        <v>0</v>
      </c>
      <c r="F210" s="97">
        <f t="shared" si="7"/>
        <v>0</v>
      </c>
    </row>
    <row r="211" spans="1:6" x14ac:dyDescent="0.25">
      <c r="A211" s="106" t="str">
        <f>IF('2 - Unit Info'!A208&lt;&gt;"",'2 - Unit Info'!A208,"")</f>
        <v/>
      </c>
      <c r="B211" s="169" t="str">
        <f>IF('2 - Unit Info'!K208&lt;&gt;"",'2 - Unit Info'!K208,"")</f>
        <v/>
      </c>
      <c r="C211" s="92" t="str">
        <f>'6 - Per Unit Calculation'!Q208</f>
        <v/>
      </c>
      <c r="D211" s="92" t="str">
        <f>'6 - Per Unit Calculation'!R208</f>
        <v/>
      </c>
      <c r="E211" s="91">
        <f t="shared" si="6"/>
        <v>0</v>
      </c>
      <c r="F211" s="97">
        <f t="shared" si="7"/>
        <v>0</v>
      </c>
    </row>
    <row r="212" spans="1:6" x14ac:dyDescent="0.25">
      <c r="A212" s="106" t="str">
        <f>IF('2 - Unit Info'!A209&lt;&gt;"",'2 - Unit Info'!A209,"")</f>
        <v/>
      </c>
      <c r="B212" s="169" t="str">
        <f>IF('2 - Unit Info'!K209&lt;&gt;"",'2 - Unit Info'!K209,"")</f>
        <v/>
      </c>
      <c r="C212" s="92" t="str">
        <f>'6 - Per Unit Calculation'!Q209</f>
        <v/>
      </c>
      <c r="D212" s="92" t="str">
        <f>'6 - Per Unit Calculation'!R209</f>
        <v/>
      </c>
      <c r="E212" s="91">
        <f t="shared" si="6"/>
        <v>0</v>
      </c>
      <c r="F212" s="97">
        <f t="shared" si="7"/>
        <v>0</v>
      </c>
    </row>
    <row r="213" spans="1:6" x14ac:dyDescent="0.25">
      <c r="A213" s="106" t="str">
        <f>IF('2 - Unit Info'!A210&lt;&gt;"",'2 - Unit Info'!A210,"")</f>
        <v/>
      </c>
      <c r="B213" s="169" t="str">
        <f>IF('2 - Unit Info'!K210&lt;&gt;"",'2 - Unit Info'!K210,"")</f>
        <v/>
      </c>
      <c r="C213" s="92" t="str">
        <f>'6 - Per Unit Calculation'!Q210</f>
        <v/>
      </c>
      <c r="D213" s="92" t="str">
        <f>'6 - Per Unit Calculation'!R210</f>
        <v/>
      </c>
      <c r="E213" s="91">
        <f t="shared" si="6"/>
        <v>0</v>
      </c>
      <c r="F213" s="97">
        <f t="shared" si="7"/>
        <v>0</v>
      </c>
    </row>
    <row r="214" spans="1:6" x14ac:dyDescent="0.25">
      <c r="A214" s="106" t="str">
        <f>IF('2 - Unit Info'!A211&lt;&gt;"",'2 - Unit Info'!A211,"")</f>
        <v/>
      </c>
      <c r="B214" s="169" t="str">
        <f>IF('2 - Unit Info'!K211&lt;&gt;"",'2 - Unit Info'!K211,"")</f>
        <v/>
      </c>
      <c r="C214" s="92" t="str">
        <f>'6 - Per Unit Calculation'!Q211</f>
        <v/>
      </c>
      <c r="D214" s="92" t="str">
        <f>'6 - Per Unit Calculation'!R211</f>
        <v/>
      </c>
      <c r="E214" s="91">
        <f t="shared" si="6"/>
        <v>0</v>
      </c>
      <c r="F214" s="97">
        <f t="shared" si="7"/>
        <v>0</v>
      </c>
    </row>
    <row r="215" spans="1:6" x14ac:dyDescent="0.25">
      <c r="A215" s="106" t="str">
        <f>IF('2 - Unit Info'!A212&lt;&gt;"",'2 - Unit Info'!A212,"")</f>
        <v/>
      </c>
      <c r="B215" s="169" t="str">
        <f>IF('2 - Unit Info'!K212&lt;&gt;"",'2 - Unit Info'!K212,"")</f>
        <v/>
      </c>
      <c r="C215" s="92" t="str">
        <f>'6 - Per Unit Calculation'!Q212</f>
        <v/>
      </c>
      <c r="D215" s="92" t="str">
        <f>'6 - Per Unit Calculation'!R212</f>
        <v/>
      </c>
      <c r="E215" s="91">
        <f t="shared" si="6"/>
        <v>0</v>
      </c>
      <c r="F215" s="97">
        <f t="shared" si="7"/>
        <v>0</v>
      </c>
    </row>
    <row r="216" spans="1:6" x14ac:dyDescent="0.25">
      <c r="A216" s="106" t="str">
        <f>IF('2 - Unit Info'!A213&lt;&gt;"",'2 - Unit Info'!A213,"")</f>
        <v/>
      </c>
      <c r="B216" s="169" t="str">
        <f>IF('2 - Unit Info'!K213&lt;&gt;"",'2 - Unit Info'!K213,"")</f>
        <v/>
      </c>
      <c r="C216" s="92" t="str">
        <f>'6 - Per Unit Calculation'!Q213</f>
        <v/>
      </c>
      <c r="D216" s="92" t="str">
        <f>'6 - Per Unit Calculation'!R213</f>
        <v/>
      </c>
      <c r="E216" s="91">
        <f t="shared" si="6"/>
        <v>0</v>
      </c>
      <c r="F216" s="97">
        <f t="shared" si="7"/>
        <v>0</v>
      </c>
    </row>
    <row r="217" spans="1:6" x14ac:dyDescent="0.25">
      <c r="A217" s="106" t="str">
        <f>IF('2 - Unit Info'!A214&lt;&gt;"",'2 - Unit Info'!A214,"")</f>
        <v/>
      </c>
      <c r="B217" s="169" t="str">
        <f>IF('2 - Unit Info'!K214&lt;&gt;"",'2 - Unit Info'!K214,"")</f>
        <v/>
      </c>
      <c r="C217" s="92" t="str">
        <f>'6 - Per Unit Calculation'!Q214</f>
        <v/>
      </c>
      <c r="D217" s="92" t="str">
        <f>'6 - Per Unit Calculation'!R214</f>
        <v/>
      </c>
      <c r="E217" s="91">
        <f t="shared" si="6"/>
        <v>0</v>
      </c>
      <c r="F217" s="97">
        <f t="shared" si="7"/>
        <v>0</v>
      </c>
    </row>
    <row r="218" spans="1:6" x14ac:dyDescent="0.25">
      <c r="A218" s="106" t="str">
        <f>IF('2 - Unit Info'!A215&lt;&gt;"",'2 - Unit Info'!A215,"")</f>
        <v/>
      </c>
      <c r="B218" s="169" t="str">
        <f>IF('2 - Unit Info'!K215&lt;&gt;"",'2 - Unit Info'!K215,"")</f>
        <v/>
      </c>
      <c r="C218" s="92" t="str">
        <f>'6 - Per Unit Calculation'!Q215</f>
        <v/>
      </c>
      <c r="D218" s="92" t="str">
        <f>'6 - Per Unit Calculation'!R215</f>
        <v/>
      </c>
      <c r="E218" s="91">
        <f t="shared" si="6"/>
        <v>0</v>
      </c>
      <c r="F218" s="97">
        <f t="shared" si="7"/>
        <v>0</v>
      </c>
    </row>
    <row r="219" spans="1:6" x14ac:dyDescent="0.25">
      <c r="A219" s="106" t="str">
        <f>IF('2 - Unit Info'!A216&lt;&gt;"",'2 - Unit Info'!A216,"")</f>
        <v/>
      </c>
      <c r="B219" s="169" t="str">
        <f>IF('2 - Unit Info'!K216&lt;&gt;"",'2 - Unit Info'!K216,"")</f>
        <v/>
      </c>
      <c r="C219" s="92" t="str">
        <f>'6 - Per Unit Calculation'!Q216</f>
        <v/>
      </c>
      <c r="D219" s="92" t="str">
        <f>'6 - Per Unit Calculation'!R216</f>
        <v/>
      </c>
      <c r="E219" s="91">
        <f t="shared" si="6"/>
        <v>0</v>
      </c>
      <c r="F219" s="97">
        <f t="shared" si="7"/>
        <v>0</v>
      </c>
    </row>
    <row r="220" spans="1:6" x14ac:dyDescent="0.25">
      <c r="A220" s="106" t="str">
        <f>IF('2 - Unit Info'!A217&lt;&gt;"",'2 - Unit Info'!A217,"")</f>
        <v/>
      </c>
      <c r="B220" s="169" t="str">
        <f>IF('2 - Unit Info'!K217&lt;&gt;"",'2 - Unit Info'!K217,"")</f>
        <v/>
      </c>
      <c r="C220" s="92" t="str">
        <f>'6 - Per Unit Calculation'!Q217</f>
        <v/>
      </c>
      <c r="D220" s="92" t="str">
        <f>'6 - Per Unit Calculation'!R217</f>
        <v/>
      </c>
      <c r="E220" s="91">
        <f t="shared" si="6"/>
        <v>0</v>
      </c>
      <c r="F220" s="97">
        <f t="shared" si="7"/>
        <v>0</v>
      </c>
    </row>
    <row r="221" spans="1:6" x14ac:dyDescent="0.25">
      <c r="A221" s="106" t="str">
        <f>IF('2 - Unit Info'!A218&lt;&gt;"",'2 - Unit Info'!A218,"")</f>
        <v/>
      </c>
      <c r="B221" s="169" t="str">
        <f>IF('2 - Unit Info'!K218&lt;&gt;"",'2 - Unit Info'!K218,"")</f>
        <v/>
      </c>
      <c r="C221" s="92" t="str">
        <f>'6 - Per Unit Calculation'!Q218</f>
        <v/>
      </c>
      <c r="D221" s="92" t="str">
        <f>'6 - Per Unit Calculation'!R218</f>
        <v/>
      </c>
      <c r="E221" s="91">
        <f t="shared" si="6"/>
        <v>0</v>
      </c>
      <c r="F221" s="97">
        <f t="shared" si="7"/>
        <v>0</v>
      </c>
    </row>
    <row r="222" spans="1:6" x14ac:dyDescent="0.25">
      <c r="A222" s="106" t="str">
        <f>IF('2 - Unit Info'!A219&lt;&gt;"",'2 - Unit Info'!A219,"")</f>
        <v/>
      </c>
      <c r="B222" s="169" t="str">
        <f>IF('2 - Unit Info'!K219&lt;&gt;"",'2 - Unit Info'!K219,"")</f>
        <v/>
      </c>
      <c r="C222" s="92" t="str">
        <f>'6 - Per Unit Calculation'!Q219</f>
        <v/>
      </c>
      <c r="D222" s="92" t="str">
        <f>'6 - Per Unit Calculation'!R219</f>
        <v/>
      </c>
      <c r="E222" s="91">
        <f t="shared" si="6"/>
        <v>0</v>
      </c>
      <c r="F222" s="97">
        <f t="shared" si="7"/>
        <v>0</v>
      </c>
    </row>
    <row r="223" spans="1:6" x14ac:dyDescent="0.25">
      <c r="A223" s="106" t="str">
        <f>IF('2 - Unit Info'!A220&lt;&gt;"",'2 - Unit Info'!A220,"")</f>
        <v/>
      </c>
      <c r="B223" s="169" t="str">
        <f>IF('2 - Unit Info'!K220&lt;&gt;"",'2 - Unit Info'!K220,"")</f>
        <v/>
      </c>
      <c r="C223" s="92" t="str">
        <f>'6 - Per Unit Calculation'!Q220</f>
        <v/>
      </c>
      <c r="D223" s="92" t="str">
        <f>'6 - Per Unit Calculation'!R220</f>
        <v/>
      </c>
      <c r="E223" s="91">
        <f t="shared" si="6"/>
        <v>0</v>
      </c>
      <c r="F223" s="97">
        <f t="shared" si="7"/>
        <v>0</v>
      </c>
    </row>
    <row r="224" spans="1:6" x14ac:dyDescent="0.25">
      <c r="A224" s="106" t="str">
        <f>IF('2 - Unit Info'!A221&lt;&gt;"",'2 - Unit Info'!A221,"")</f>
        <v/>
      </c>
      <c r="B224" s="169" t="str">
        <f>IF('2 - Unit Info'!K221&lt;&gt;"",'2 - Unit Info'!K221,"")</f>
        <v/>
      </c>
      <c r="C224" s="92" t="str">
        <f>'6 - Per Unit Calculation'!Q221</f>
        <v/>
      </c>
      <c r="D224" s="92" t="str">
        <f>'6 - Per Unit Calculation'!R221</f>
        <v/>
      </c>
      <c r="E224" s="91">
        <f t="shared" si="6"/>
        <v>0</v>
      </c>
      <c r="F224" s="97">
        <f t="shared" si="7"/>
        <v>0</v>
      </c>
    </row>
    <row r="225" spans="1:6" x14ac:dyDescent="0.25">
      <c r="A225" s="106" t="str">
        <f>IF('2 - Unit Info'!A222&lt;&gt;"",'2 - Unit Info'!A222,"")</f>
        <v/>
      </c>
      <c r="B225" s="169" t="str">
        <f>IF('2 - Unit Info'!K222&lt;&gt;"",'2 - Unit Info'!K222,"")</f>
        <v/>
      </c>
      <c r="C225" s="92" t="str">
        <f>'6 - Per Unit Calculation'!Q222</f>
        <v/>
      </c>
      <c r="D225" s="92" t="str">
        <f>'6 - Per Unit Calculation'!R222</f>
        <v/>
      </c>
      <c r="E225" s="91">
        <f t="shared" si="6"/>
        <v>0</v>
      </c>
      <c r="F225" s="97">
        <f t="shared" si="7"/>
        <v>0</v>
      </c>
    </row>
    <row r="226" spans="1:6" x14ac:dyDescent="0.25">
      <c r="A226" s="106" t="str">
        <f>IF('2 - Unit Info'!A223&lt;&gt;"",'2 - Unit Info'!A223,"")</f>
        <v/>
      </c>
      <c r="B226" s="169" t="str">
        <f>IF('2 - Unit Info'!K223&lt;&gt;"",'2 - Unit Info'!K223,"")</f>
        <v/>
      </c>
      <c r="C226" s="92" t="str">
        <f>'6 - Per Unit Calculation'!Q223</f>
        <v/>
      </c>
      <c r="D226" s="92" t="str">
        <f>'6 - Per Unit Calculation'!R223</f>
        <v/>
      </c>
      <c r="E226" s="91">
        <f t="shared" si="6"/>
        <v>0</v>
      </c>
      <c r="F226" s="97">
        <f t="shared" si="7"/>
        <v>0</v>
      </c>
    </row>
    <row r="227" spans="1:6" x14ac:dyDescent="0.25">
      <c r="A227" s="106" t="str">
        <f>IF('2 - Unit Info'!A224&lt;&gt;"",'2 - Unit Info'!A224,"")</f>
        <v/>
      </c>
      <c r="B227" s="169" t="str">
        <f>IF('2 - Unit Info'!K224&lt;&gt;"",'2 - Unit Info'!K224,"")</f>
        <v/>
      </c>
      <c r="C227" s="92" t="str">
        <f>'6 - Per Unit Calculation'!Q224</f>
        <v/>
      </c>
      <c r="D227" s="92" t="str">
        <f>'6 - Per Unit Calculation'!R224</f>
        <v/>
      </c>
      <c r="E227" s="91">
        <f t="shared" si="6"/>
        <v>0</v>
      </c>
      <c r="F227" s="97">
        <f t="shared" si="7"/>
        <v>0</v>
      </c>
    </row>
    <row r="228" spans="1:6" x14ac:dyDescent="0.25">
      <c r="A228" s="106" t="str">
        <f>IF('2 - Unit Info'!A225&lt;&gt;"",'2 - Unit Info'!A225,"")</f>
        <v/>
      </c>
      <c r="B228" s="169" t="str">
        <f>IF('2 - Unit Info'!K225&lt;&gt;"",'2 - Unit Info'!K225,"")</f>
        <v/>
      </c>
      <c r="C228" s="92" t="str">
        <f>'6 - Per Unit Calculation'!Q225</f>
        <v/>
      </c>
      <c r="D228" s="92" t="str">
        <f>'6 - Per Unit Calculation'!R225</f>
        <v/>
      </c>
      <c r="E228" s="91">
        <f t="shared" si="6"/>
        <v>0</v>
      </c>
      <c r="F228" s="97">
        <f t="shared" si="7"/>
        <v>0</v>
      </c>
    </row>
    <row r="229" spans="1:6" x14ac:dyDescent="0.25">
      <c r="A229" s="106" t="str">
        <f>IF('2 - Unit Info'!A226&lt;&gt;"",'2 - Unit Info'!A226,"")</f>
        <v/>
      </c>
      <c r="B229" s="169" t="str">
        <f>IF('2 - Unit Info'!K226&lt;&gt;"",'2 - Unit Info'!K226,"")</f>
        <v/>
      </c>
      <c r="C229" s="92" t="str">
        <f>'6 - Per Unit Calculation'!Q226</f>
        <v/>
      </c>
      <c r="D229" s="92" t="str">
        <f>'6 - Per Unit Calculation'!R226</f>
        <v/>
      </c>
      <c r="E229" s="91">
        <f t="shared" si="6"/>
        <v>0</v>
      </c>
      <c r="F229" s="97">
        <f t="shared" si="7"/>
        <v>0</v>
      </c>
    </row>
    <row r="230" spans="1:6" x14ac:dyDescent="0.25">
      <c r="A230" s="106" t="str">
        <f>IF('2 - Unit Info'!A227&lt;&gt;"",'2 - Unit Info'!A227,"")</f>
        <v/>
      </c>
      <c r="B230" s="169" t="str">
        <f>IF('2 - Unit Info'!K227&lt;&gt;"",'2 - Unit Info'!K227,"")</f>
        <v/>
      </c>
      <c r="C230" s="92" t="str">
        <f>'6 - Per Unit Calculation'!Q227</f>
        <v/>
      </c>
      <c r="D230" s="92" t="str">
        <f>'6 - Per Unit Calculation'!R227</f>
        <v/>
      </c>
      <c r="E230" s="91">
        <f t="shared" si="6"/>
        <v>0</v>
      </c>
      <c r="F230" s="97">
        <f t="shared" si="7"/>
        <v>0</v>
      </c>
    </row>
    <row r="231" spans="1:6" x14ac:dyDescent="0.25">
      <c r="A231" s="106" t="str">
        <f>IF('2 - Unit Info'!A228&lt;&gt;"",'2 - Unit Info'!A228,"")</f>
        <v/>
      </c>
      <c r="B231" s="169" t="str">
        <f>IF('2 - Unit Info'!K228&lt;&gt;"",'2 - Unit Info'!K228,"")</f>
        <v/>
      </c>
      <c r="C231" s="92" t="str">
        <f>'6 - Per Unit Calculation'!Q228</f>
        <v/>
      </c>
      <c r="D231" s="92" t="str">
        <f>'6 - Per Unit Calculation'!R228</f>
        <v/>
      </c>
      <c r="E231" s="91">
        <f t="shared" si="6"/>
        <v>0</v>
      </c>
      <c r="F231" s="97">
        <f t="shared" si="7"/>
        <v>0</v>
      </c>
    </row>
    <row r="232" spans="1:6" x14ac:dyDescent="0.25">
      <c r="A232" s="106" t="str">
        <f>IF('2 - Unit Info'!A229&lt;&gt;"",'2 - Unit Info'!A229,"")</f>
        <v/>
      </c>
      <c r="B232" s="169" t="str">
        <f>IF('2 - Unit Info'!K229&lt;&gt;"",'2 - Unit Info'!K229,"")</f>
        <v/>
      </c>
      <c r="C232" s="92" t="str">
        <f>'6 - Per Unit Calculation'!Q229</f>
        <v/>
      </c>
      <c r="D232" s="92" t="str">
        <f>'6 - Per Unit Calculation'!R229</f>
        <v/>
      </c>
      <c r="E232" s="91">
        <f t="shared" si="6"/>
        <v>0</v>
      </c>
      <c r="F232" s="97">
        <f t="shared" si="7"/>
        <v>0</v>
      </c>
    </row>
    <row r="233" spans="1:6" x14ac:dyDescent="0.25">
      <c r="A233" s="106" t="str">
        <f>IF('2 - Unit Info'!A230&lt;&gt;"",'2 - Unit Info'!A230,"")</f>
        <v/>
      </c>
      <c r="B233" s="169" t="str">
        <f>IF('2 - Unit Info'!K230&lt;&gt;"",'2 - Unit Info'!K230,"")</f>
        <v/>
      </c>
      <c r="C233" s="92" t="str">
        <f>'6 - Per Unit Calculation'!Q230</f>
        <v/>
      </c>
      <c r="D233" s="92" t="str">
        <f>'6 - Per Unit Calculation'!R230</f>
        <v/>
      </c>
      <c r="E233" s="91">
        <f t="shared" si="6"/>
        <v>0</v>
      </c>
      <c r="F233" s="97">
        <f t="shared" si="7"/>
        <v>0</v>
      </c>
    </row>
    <row r="234" spans="1:6" x14ac:dyDescent="0.25">
      <c r="A234" s="106" t="str">
        <f>IF('2 - Unit Info'!A231&lt;&gt;"",'2 - Unit Info'!A231,"")</f>
        <v/>
      </c>
      <c r="B234" s="169" t="str">
        <f>IF('2 - Unit Info'!K231&lt;&gt;"",'2 - Unit Info'!K231,"")</f>
        <v/>
      </c>
      <c r="C234" s="92" t="str">
        <f>'6 - Per Unit Calculation'!Q231</f>
        <v/>
      </c>
      <c r="D234" s="92" t="str">
        <f>'6 - Per Unit Calculation'!R231</f>
        <v/>
      </c>
      <c r="E234" s="91">
        <f t="shared" si="6"/>
        <v>0</v>
      </c>
      <c r="F234" s="97">
        <f t="shared" si="7"/>
        <v>0</v>
      </c>
    </row>
    <row r="235" spans="1:6" x14ac:dyDescent="0.25">
      <c r="A235" s="106" t="str">
        <f>IF('2 - Unit Info'!A232&lt;&gt;"",'2 - Unit Info'!A232,"")</f>
        <v/>
      </c>
      <c r="B235" s="169" t="str">
        <f>IF('2 - Unit Info'!K232&lt;&gt;"",'2 - Unit Info'!K232,"")</f>
        <v/>
      </c>
      <c r="C235" s="92" t="str">
        <f>'6 - Per Unit Calculation'!Q232</f>
        <v/>
      </c>
      <c r="D235" s="92" t="str">
        <f>'6 - Per Unit Calculation'!R232</f>
        <v/>
      </c>
      <c r="E235" s="91">
        <f t="shared" si="6"/>
        <v>0</v>
      </c>
      <c r="F235" s="97">
        <f t="shared" si="7"/>
        <v>0</v>
      </c>
    </row>
    <row r="236" spans="1:6" x14ac:dyDescent="0.25">
      <c r="A236" s="106" t="str">
        <f>IF('2 - Unit Info'!A233&lt;&gt;"",'2 - Unit Info'!A233,"")</f>
        <v/>
      </c>
      <c r="B236" s="169" t="str">
        <f>IF('2 - Unit Info'!K233&lt;&gt;"",'2 - Unit Info'!K233,"")</f>
        <v/>
      </c>
      <c r="C236" s="92" t="str">
        <f>'6 - Per Unit Calculation'!Q233</f>
        <v/>
      </c>
      <c r="D236" s="92" t="str">
        <f>'6 - Per Unit Calculation'!R233</f>
        <v/>
      </c>
      <c r="E236" s="91">
        <f t="shared" si="6"/>
        <v>0</v>
      </c>
      <c r="F236" s="97">
        <f t="shared" si="7"/>
        <v>0</v>
      </c>
    </row>
    <row r="237" spans="1:6" x14ac:dyDescent="0.25">
      <c r="A237" s="106" t="str">
        <f>IF('2 - Unit Info'!A234&lt;&gt;"",'2 - Unit Info'!A234,"")</f>
        <v/>
      </c>
      <c r="B237" s="169" t="str">
        <f>IF('2 - Unit Info'!K234&lt;&gt;"",'2 - Unit Info'!K234,"")</f>
        <v/>
      </c>
      <c r="C237" s="92" t="str">
        <f>'6 - Per Unit Calculation'!Q234</f>
        <v/>
      </c>
      <c r="D237" s="92" t="str">
        <f>'6 - Per Unit Calculation'!R234</f>
        <v/>
      </c>
      <c r="E237" s="91">
        <f t="shared" si="6"/>
        <v>0</v>
      </c>
      <c r="F237" s="97">
        <f t="shared" si="7"/>
        <v>0</v>
      </c>
    </row>
    <row r="238" spans="1:6" x14ac:dyDescent="0.25">
      <c r="A238" s="106" t="str">
        <f>IF('2 - Unit Info'!A235&lt;&gt;"",'2 - Unit Info'!A235,"")</f>
        <v/>
      </c>
      <c r="B238" s="169" t="str">
        <f>IF('2 - Unit Info'!K235&lt;&gt;"",'2 - Unit Info'!K235,"")</f>
        <v/>
      </c>
      <c r="C238" s="92" t="str">
        <f>'6 - Per Unit Calculation'!Q235</f>
        <v/>
      </c>
      <c r="D238" s="92" t="str">
        <f>'6 - Per Unit Calculation'!R235</f>
        <v/>
      </c>
      <c r="E238" s="91">
        <f t="shared" si="6"/>
        <v>0</v>
      </c>
      <c r="F238" s="97">
        <f t="shared" si="7"/>
        <v>0</v>
      </c>
    </row>
    <row r="239" spans="1:6" x14ac:dyDescent="0.25">
      <c r="A239" s="106" t="str">
        <f>IF('2 - Unit Info'!A236&lt;&gt;"",'2 - Unit Info'!A236,"")</f>
        <v/>
      </c>
      <c r="B239" s="169" t="str">
        <f>IF('2 - Unit Info'!K236&lt;&gt;"",'2 - Unit Info'!K236,"")</f>
        <v/>
      </c>
      <c r="C239" s="92" t="str">
        <f>'6 - Per Unit Calculation'!Q236</f>
        <v/>
      </c>
      <c r="D239" s="92" t="str">
        <f>'6 - Per Unit Calculation'!R236</f>
        <v/>
      </c>
      <c r="E239" s="91">
        <f t="shared" si="6"/>
        <v>0</v>
      </c>
      <c r="F239" s="97">
        <f t="shared" si="7"/>
        <v>0</v>
      </c>
    </row>
    <row r="240" spans="1:6" x14ac:dyDescent="0.25">
      <c r="A240" s="106" t="str">
        <f>IF('2 - Unit Info'!A237&lt;&gt;"",'2 - Unit Info'!A237,"")</f>
        <v/>
      </c>
      <c r="B240" s="169" t="str">
        <f>IF('2 - Unit Info'!K237&lt;&gt;"",'2 - Unit Info'!K237,"")</f>
        <v/>
      </c>
      <c r="C240" s="92" t="str">
        <f>'6 - Per Unit Calculation'!Q237</f>
        <v/>
      </c>
      <c r="D240" s="92" t="str">
        <f>'6 - Per Unit Calculation'!R237</f>
        <v/>
      </c>
      <c r="E240" s="91">
        <f t="shared" si="6"/>
        <v>0</v>
      </c>
      <c r="F240" s="97">
        <f t="shared" si="7"/>
        <v>0</v>
      </c>
    </row>
    <row r="241" spans="1:6" x14ac:dyDescent="0.25">
      <c r="A241" s="106" t="str">
        <f>IF('2 - Unit Info'!A238&lt;&gt;"",'2 - Unit Info'!A238,"")</f>
        <v/>
      </c>
      <c r="B241" s="169" t="str">
        <f>IF('2 - Unit Info'!K238&lt;&gt;"",'2 - Unit Info'!K238,"")</f>
        <v/>
      </c>
      <c r="C241" s="92" t="str">
        <f>'6 - Per Unit Calculation'!Q238</f>
        <v/>
      </c>
      <c r="D241" s="92" t="str">
        <f>'6 - Per Unit Calculation'!R238</f>
        <v/>
      </c>
      <c r="E241" s="91">
        <f t="shared" si="6"/>
        <v>0</v>
      </c>
      <c r="F241" s="97">
        <f t="shared" si="7"/>
        <v>0</v>
      </c>
    </row>
    <row r="242" spans="1:6" x14ac:dyDescent="0.25">
      <c r="A242" s="106" t="str">
        <f>IF('2 - Unit Info'!A239&lt;&gt;"",'2 - Unit Info'!A239,"")</f>
        <v/>
      </c>
      <c r="B242" s="169" t="str">
        <f>IF('2 - Unit Info'!K239&lt;&gt;"",'2 - Unit Info'!K239,"")</f>
        <v/>
      </c>
      <c r="C242" s="92" t="str">
        <f>'6 - Per Unit Calculation'!Q239</f>
        <v/>
      </c>
      <c r="D242" s="92" t="str">
        <f>'6 - Per Unit Calculation'!R239</f>
        <v/>
      </c>
      <c r="E242" s="91">
        <f t="shared" si="6"/>
        <v>0</v>
      </c>
      <c r="F242" s="97">
        <f t="shared" si="7"/>
        <v>0</v>
      </c>
    </row>
    <row r="243" spans="1:6" x14ac:dyDescent="0.25">
      <c r="A243" s="106" t="str">
        <f>IF('2 - Unit Info'!A240&lt;&gt;"",'2 - Unit Info'!A240,"")</f>
        <v/>
      </c>
      <c r="B243" s="169" t="str">
        <f>IF('2 - Unit Info'!K240&lt;&gt;"",'2 - Unit Info'!K240,"")</f>
        <v/>
      </c>
      <c r="C243" s="92" t="str">
        <f>'6 - Per Unit Calculation'!Q240</f>
        <v/>
      </c>
      <c r="D243" s="92" t="str">
        <f>'6 - Per Unit Calculation'!R240</f>
        <v/>
      </c>
      <c r="E243" s="91">
        <f t="shared" si="6"/>
        <v>0</v>
      </c>
      <c r="F243" s="97">
        <f t="shared" si="7"/>
        <v>0</v>
      </c>
    </row>
    <row r="244" spans="1:6" x14ac:dyDescent="0.25">
      <c r="A244" s="106" t="str">
        <f>IF('2 - Unit Info'!A241&lt;&gt;"",'2 - Unit Info'!A241,"")</f>
        <v/>
      </c>
      <c r="B244" s="169" t="str">
        <f>IF('2 - Unit Info'!K241&lt;&gt;"",'2 - Unit Info'!K241,"")</f>
        <v/>
      </c>
      <c r="C244" s="92" t="str">
        <f>'6 - Per Unit Calculation'!Q241</f>
        <v/>
      </c>
      <c r="D244" s="92" t="str">
        <f>'6 - Per Unit Calculation'!R241</f>
        <v/>
      </c>
      <c r="E244" s="91">
        <f t="shared" si="6"/>
        <v>0</v>
      </c>
      <c r="F244" s="97">
        <f t="shared" si="7"/>
        <v>0</v>
      </c>
    </row>
    <row r="245" spans="1:6" x14ac:dyDescent="0.25">
      <c r="A245" s="106" t="str">
        <f>IF('2 - Unit Info'!A242&lt;&gt;"",'2 - Unit Info'!A242,"")</f>
        <v/>
      </c>
      <c r="B245" s="169" t="str">
        <f>IF('2 - Unit Info'!K242&lt;&gt;"",'2 - Unit Info'!K242,"")</f>
        <v/>
      </c>
      <c r="C245" s="92" t="str">
        <f>'6 - Per Unit Calculation'!Q242</f>
        <v/>
      </c>
      <c r="D245" s="92" t="str">
        <f>'6 - Per Unit Calculation'!R242</f>
        <v/>
      </c>
      <c r="E245" s="91">
        <f t="shared" si="6"/>
        <v>0</v>
      </c>
      <c r="F245" s="97">
        <f t="shared" si="7"/>
        <v>0</v>
      </c>
    </row>
    <row r="246" spans="1:6" x14ac:dyDescent="0.25">
      <c r="A246" s="106" t="str">
        <f>IF('2 - Unit Info'!A243&lt;&gt;"",'2 - Unit Info'!A243,"")</f>
        <v/>
      </c>
      <c r="B246" s="169" t="str">
        <f>IF('2 - Unit Info'!K243&lt;&gt;"",'2 - Unit Info'!K243,"")</f>
        <v/>
      </c>
      <c r="C246" s="92" t="str">
        <f>'6 - Per Unit Calculation'!Q243</f>
        <v/>
      </c>
      <c r="D246" s="92" t="str">
        <f>'6 - Per Unit Calculation'!R243</f>
        <v/>
      </c>
      <c r="E246" s="91">
        <f t="shared" si="6"/>
        <v>0</v>
      </c>
      <c r="F246" s="97">
        <f t="shared" si="7"/>
        <v>0</v>
      </c>
    </row>
    <row r="247" spans="1:6" x14ac:dyDescent="0.25">
      <c r="A247" s="106" t="str">
        <f>IF('2 - Unit Info'!A244&lt;&gt;"",'2 - Unit Info'!A244,"")</f>
        <v/>
      </c>
      <c r="B247" s="169" t="str">
        <f>IF('2 - Unit Info'!K244&lt;&gt;"",'2 - Unit Info'!K244,"")</f>
        <v/>
      </c>
      <c r="C247" s="92" t="str">
        <f>'6 - Per Unit Calculation'!Q244</f>
        <v/>
      </c>
      <c r="D247" s="92" t="str">
        <f>'6 - Per Unit Calculation'!R244</f>
        <v/>
      </c>
      <c r="E247" s="91">
        <f t="shared" si="6"/>
        <v>0</v>
      </c>
      <c r="F247" s="97">
        <f t="shared" si="7"/>
        <v>0</v>
      </c>
    </row>
    <row r="248" spans="1:6" x14ac:dyDescent="0.25">
      <c r="A248" s="106" t="str">
        <f>IF('2 - Unit Info'!A245&lt;&gt;"",'2 - Unit Info'!A245,"")</f>
        <v/>
      </c>
      <c r="B248" s="169" t="str">
        <f>IF('2 - Unit Info'!K245&lt;&gt;"",'2 - Unit Info'!K245,"")</f>
        <v/>
      </c>
      <c r="C248" s="92" t="str">
        <f>'6 - Per Unit Calculation'!Q245</f>
        <v/>
      </c>
      <c r="D248" s="92" t="str">
        <f>'6 - Per Unit Calculation'!R245</f>
        <v/>
      </c>
      <c r="E248" s="91">
        <f t="shared" si="6"/>
        <v>0</v>
      </c>
      <c r="F248" s="97">
        <f t="shared" si="7"/>
        <v>0</v>
      </c>
    </row>
    <row r="249" spans="1:6" x14ac:dyDescent="0.25">
      <c r="A249" s="106" t="str">
        <f>IF('2 - Unit Info'!A246&lt;&gt;"",'2 - Unit Info'!A246,"")</f>
        <v/>
      </c>
      <c r="B249" s="169" t="str">
        <f>IF('2 - Unit Info'!K246&lt;&gt;"",'2 - Unit Info'!K246,"")</f>
        <v/>
      </c>
      <c r="C249" s="92" t="str">
        <f>'6 - Per Unit Calculation'!Q246</f>
        <v/>
      </c>
      <c r="D249" s="92" t="str">
        <f>'6 - Per Unit Calculation'!R246</f>
        <v/>
      </c>
      <c r="E249" s="91">
        <f t="shared" si="6"/>
        <v>0</v>
      </c>
      <c r="F249" s="97">
        <f t="shared" si="7"/>
        <v>0</v>
      </c>
    </row>
    <row r="250" spans="1:6" x14ac:dyDescent="0.25">
      <c r="A250" s="106" t="str">
        <f>IF('2 - Unit Info'!A247&lt;&gt;"",'2 - Unit Info'!A247,"")</f>
        <v/>
      </c>
      <c r="B250" s="169" t="str">
        <f>IF('2 - Unit Info'!K247&lt;&gt;"",'2 - Unit Info'!K247,"")</f>
        <v/>
      </c>
      <c r="C250" s="92" t="str">
        <f>'6 - Per Unit Calculation'!Q247</f>
        <v/>
      </c>
      <c r="D250" s="92" t="str">
        <f>'6 - Per Unit Calculation'!R247</f>
        <v/>
      </c>
      <c r="E250" s="91">
        <f t="shared" si="6"/>
        <v>0</v>
      </c>
      <c r="F250" s="97">
        <f t="shared" si="7"/>
        <v>0</v>
      </c>
    </row>
    <row r="251" spans="1:6" x14ac:dyDescent="0.25">
      <c r="A251" s="106" t="str">
        <f>IF('2 - Unit Info'!A248&lt;&gt;"",'2 - Unit Info'!A248,"")</f>
        <v/>
      </c>
      <c r="B251" s="169" t="str">
        <f>IF('2 - Unit Info'!K248&lt;&gt;"",'2 - Unit Info'!K248,"")</f>
        <v/>
      </c>
      <c r="C251" s="92" t="str">
        <f>'6 - Per Unit Calculation'!Q248</f>
        <v/>
      </c>
      <c r="D251" s="92" t="str">
        <f>'6 - Per Unit Calculation'!R248</f>
        <v/>
      </c>
      <c r="E251" s="91">
        <f t="shared" si="6"/>
        <v>0</v>
      </c>
      <c r="F251" s="97">
        <f t="shared" si="7"/>
        <v>0</v>
      </c>
    </row>
    <row r="252" spans="1:6" x14ac:dyDescent="0.25">
      <c r="A252" s="106" t="str">
        <f>IF('2 - Unit Info'!A249&lt;&gt;"",'2 - Unit Info'!A249,"")</f>
        <v/>
      </c>
      <c r="B252" s="169" t="str">
        <f>IF('2 - Unit Info'!K249&lt;&gt;"",'2 - Unit Info'!K249,"")</f>
        <v/>
      </c>
      <c r="C252" s="92" t="str">
        <f>'6 - Per Unit Calculation'!Q249</f>
        <v/>
      </c>
      <c r="D252" s="92" t="str">
        <f>'6 - Per Unit Calculation'!R249</f>
        <v/>
      </c>
      <c r="E252" s="91">
        <f t="shared" si="6"/>
        <v>0</v>
      </c>
      <c r="F252" s="97">
        <f t="shared" si="7"/>
        <v>0</v>
      </c>
    </row>
    <row r="253" spans="1:6" x14ac:dyDescent="0.25">
      <c r="A253" s="106" t="str">
        <f>IF('2 - Unit Info'!A250&lt;&gt;"",'2 - Unit Info'!A250,"")</f>
        <v/>
      </c>
      <c r="B253" s="169" t="str">
        <f>IF('2 - Unit Info'!K250&lt;&gt;"",'2 - Unit Info'!K250,"")</f>
        <v/>
      </c>
      <c r="C253" s="92" t="str">
        <f>'6 - Per Unit Calculation'!Q250</f>
        <v/>
      </c>
      <c r="D253" s="92" t="str">
        <f>'6 - Per Unit Calculation'!R250</f>
        <v/>
      </c>
      <c r="E253" s="91">
        <f t="shared" si="6"/>
        <v>0</v>
      </c>
      <c r="F253" s="97">
        <f t="shared" si="7"/>
        <v>0</v>
      </c>
    </row>
    <row r="254" spans="1:6" x14ac:dyDescent="0.25">
      <c r="A254" s="106" t="str">
        <f>IF('2 - Unit Info'!A251&lt;&gt;"",'2 - Unit Info'!A251,"")</f>
        <v/>
      </c>
      <c r="B254" s="169" t="str">
        <f>IF('2 - Unit Info'!K251&lt;&gt;"",'2 - Unit Info'!K251,"")</f>
        <v/>
      </c>
      <c r="C254" s="92" t="str">
        <f>'6 - Per Unit Calculation'!Q251</f>
        <v/>
      </c>
      <c r="D254" s="92" t="str">
        <f>'6 - Per Unit Calculation'!R251</f>
        <v/>
      </c>
      <c r="E254" s="91">
        <f t="shared" si="6"/>
        <v>0</v>
      </c>
      <c r="F254" s="97">
        <f t="shared" si="7"/>
        <v>0</v>
      </c>
    </row>
    <row r="255" spans="1:6" x14ac:dyDescent="0.25">
      <c r="A255" s="106" t="str">
        <f>IF('2 - Unit Info'!A252&lt;&gt;"",'2 - Unit Info'!A252,"")</f>
        <v/>
      </c>
      <c r="B255" s="169" t="str">
        <f>IF('2 - Unit Info'!K252&lt;&gt;"",'2 - Unit Info'!K252,"")</f>
        <v/>
      </c>
      <c r="C255" s="92" t="str">
        <f>'6 - Per Unit Calculation'!Q252</f>
        <v/>
      </c>
      <c r="D255" s="92" t="str">
        <f>'6 - Per Unit Calculation'!R252</f>
        <v/>
      </c>
      <c r="E255" s="91">
        <f t="shared" si="6"/>
        <v>0</v>
      </c>
      <c r="F255" s="97">
        <f t="shared" si="7"/>
        <v>0</v>
      </c>
    </row>
    <row r="256" spans="1:6" x14ac:dyDescent="0.25">
      <c r="A256" s="106" t="str">
        <f>IF('2 - Unit Info'!A253&lt;&gt;"",'2 - Unit Info'!A253,"")</f>
        <v/>
      </c>
      <c r="B256" s="169" t="str">
        <f>IF('2 - Unit Info'!K253&lt;&gt;"",'2 - Unit Info'!K253,"")</f>
        <v/>
      </c>
      <c r="C256" s="92" t="str">
        <f>'6 - Per Unit Calculation'!Q253</f>
        <v/>
      </c>
      <c r="D256" s="92" t="str">
        <f>'6 - Per Unit Calculation'!R253</f>
        <v/>
      </c>
      <c r="E256" s="91">
        <f t="shared" si="6"/>
        <v>0</v>
      </c>
      <c r="F256" s="97">
        <f t="shared" si="7"/>
        <v>0</v>
      </c>
    </row>
    <row r="257" spans="1:6" x14ac:dyDescent="0.25">
      <c r="A257" s="106" t="str">
        <f>IF('2 - Unit Info'!A254&lt;&gt;"",'2 - Unit Info'!A254,"")</f>
        <v/>
      </c>
      <c r="B257" s="169" t="str">
        <f>IF('2 - Unit Info'!K254&lt;&gt;"",'2 - Unit Info'!K254,"")</f>
        <v/>
      </c>
      <c r="C257" s="92" t="str">
        <f>'6 - Per Unit Calculation'!Q254</f>
        <v/>
      </c>
      <c r="D257" s="92" t="str">
        <f>'6 - Per Unit Calculation'!R254</f>
        <v/>
      </c>
      <c r="E257" s="91">
        <f t="shared" si="6"/>
        <v>0</v>
      </c>
      <c r="F257" s="97">
        <f t="shared" si="7"/>
        <v>0</v>
      </c>
    </row>
    <row r="258" spans="1:6" x14ac:dyDescent="0.25">
      <c r="A258" s="106" t="str">
        <f>IF('2 - Unit Info'!A255&lt;&gt;"",'2 - Unit Info'!A255,"")</f>
        <v/>
      </c>
      <c r="B258" s="169" t="str">
        <f>IF('2 - Unit Info'!K255&lt;&gt;"",'2 - Unit Info'!K255,"")</f>
        <v/>
      </c>
      <c r="C258" s="92" t="str">
        <f>'6 - Per Unit Calculation'!Q255</f>
        <v/>
      </c>
      <c r="D258" s="92" t="str">
        <f>'6 - Per Unit Calculation'!R255</f>
        <v/>
      </c>
      <c r="E258" s="91">
        <f t="shared" si="6"/>
        <v>0</v>
      </c>
      <c r="F258" s="97">
        <f t="shared" si="7"/>
        <v>0</v>
      </c>
    </row>
    <row r="259" spans="1:6" x14ac:dyDescent="0.25">
      <c r="A259" s="106" t="str">
        <f>IF('2 - Unit Info'!A256&lt;&gt;"",'2 - Unit Info'!A256,"")</f>
        <v/>
      </c>
      <c r="B259" s="169" t="str">
        <f>IF('2 - Unit Info'!K256&lt;&gt;"",'2 - Unit Info'!K256,"")</f>
        <v/>
      </c>
      <c r="C259" s="92" t="str">
        <f>'6 - Per Unit Calculation'!Q256</f>
        <v/>
      </c>
      <c r="D259" s="92" t="str">
        <f>'6 - Per Unit Calculation'!R256</f>
        <v/>
      </c>
      <c r="E259" s="91">
        <f t="shared" si="6"/>
        <v>0</v>
      </c>
      <c r="F259" s="97">
        <f t="shared" si="7"/>
        <v>0</v>
      </c>
    </row>
    <row r="260" spans="1:6" x14ac:dyDescent="0.25">
      <c r="A260" s="106" t="str">
        <f>IF('2 - Unit Info'!A257&lt;&gt;"",'2 - Unit Info'!A257,"")</f>
        <v/>
      </c>
      <c r="B260" s="169" t="str">
        <f>IF('2 - Unit Info'!K257&lt;&gt;"",'2 - Unit Info'!K257,"")</f>
        <v/>
      </c>
      <c r="C260" s="92" t="str">
        <f>'6 - Per Unit Calculation'!Q257</f>
        <v/>
      </c>
      <c r="D260" s="92" t="str">
        <f>'6 - Per Unit Calculation'!R257</f>
        <v/>
      </c>
      <c r="E260" s="91">
        <f t="shared" si="6"/>
        <v>0</v>
      </c>
      <c r="F260" s="97">
        <f t="shared" si="7"/>
        <v>0</v>
      </c>
    </row>
    <row r="261" spans="1:6" x14ac:dyDescent="0.25">
      <c r="A261" s="106" t="str">
        <f>IF('2 - Unit Info'!A258&lt;&gt;"",'2 - Unit Info'!A258,"")</f>
        <v/>
      </c>
      <c r="B261" s="169" t="str">
        <f>IF('2 - Unit Info'!K258&lt;&gt;"",'2 - Unit Info'!K258,"")</f>
        <v/>
      </c>
      <c r="C261" s="92" t="str">
        <f>'6 - Per Unit Calculation'!Q258</f>
        <v/>
      </c>
      <c r="D261" s="92" t="str">
        <f>'6 - Per Unit Calculation'!R258</f>
        <v/>
      </c>
      <c r="E261" s="91">
        <f t="shared" si="6"/>
        <v>0</v>
      </c>
      <c r="F261" s="97">
        <f t="shared" si="7"/>
        <v>0</v>
      </c>
    </row>
    <row r="262" spans="1:6" x14ac:dyDescent="0.25">
      <c r="A262" s="106" t="str">
        <f>IF('2 - Unit Info'!A259&lt;&gt;"",'2 - Unit Info'!A259,"")</f>
        <v/>
      </c>
      <c r="B262" s="169" t="str">
        <f>IF('2 - Unit Info'!K259&lt;&gt;"",'2 - Unit Info'!K259,"")</f>
        <v/>
      </c>
      <c r="C262" s="92" t="str">
        <f>'6 - Per Unit Calculation'!Q259</f>
        <v/>
      </c>
      <c r="D262" s="92" t="str">
        <f>'6 - Per Unit Calculation'!R259</f>
        <v/>
      </c>
      <c r="E262" s="91">
        <f t="shared" si="6"/>
        <v>0</v>
      </c>
      <c r="F262" s="97">
        <f t="shared" si="7"/>
        <v>0</v>
      </c>
    </row>
    <row r="263" spans="1:6" x14ac:dyDescent="0.25">
      <c r="A263" s="106" t="str">
        <f>IF('2 - Unit Info'!A260&lt;&gt;"",'2 - Unit Info'!A260,"")</f>
        <v/>
      </c>
      <c r="B263" s="169" t="str">
        <f>IF('2 - Unit Info'!K260&lt;&gt;"",'2 - Unit Info'!K260,"")</f>
        <v/>
      </c>
      <c r="C263" s="92" t="str">
        <f>'6 - Per Unit Calculation'!Q260</f>
        <v/>
      </c>
      <c r="D263" s="92" t="str">
        <f>'6 - Per Unit Calculation'!R260</f>
        <v/>
      </c>
      <c r="E263" s="91">
        <f t="shared" si="6"/>
        <v>0</v>
      </c>
      <c r="F263" s="97">
        <f t="shared" si="7"/>
        <v>0</v>
      </c>
    </row>
    <row r="264" spans="1:6" x14ac:dyDescent="0.25">
      <c r="A264" s="106" t="str">
        <f>IF('2 - Unit Info'!A261&lt;&gt;"",'2 - Unit Info'!A261,"")</f>
        <v/>
      </c>
      <c r="B264" s="169" t="str">
        <f>IF('2 - Unit Info'!K261&lt;&gt;"",'2 - Unit Info'!K261,"")</f>
        <v/>
      </c>
      <c r="C264" s="92" t="str">
        <f>'6 - Per Unit Calculation'!Q261</f>
        <v/>
      </c>
      <c r="D264" s="92" t="str">
        <f>'6 - Per Unit Calculation'!R261</f>
        <v/>
      </c>
      <c r="E264" s="91">
        <f t="shared" si="6"/>
        <v>0</v>
      </c>
      <c r="F264" s="97">
        <f t="shared" si="7"/>
        <v>0</v>
      </c>
    </row>
    <row r="265" spans="1:6" x14ac:dyDescent="0.25">
      <c r="A265" s="106" t="str">
        <f>IF('2 - Unit Info'!A262&lt;&gt;"",'2 - Unit Info'!A262,"")</f>
        <v/>
      </c>
      <c r="B265" s="169" t="str">
        <f>IF('2 - Unit Info'!K262&lt;&gt;"",'2 - Unit Info'!K262,"")</f>
        <v/>
      </c>
      <c r="C265" s="92" t="str">
        <f>'6 - Per Unit Calculation'!Q262</f>
        <v/>
      </c>
      <c r="D265" s="92" t="str">
        <f>'6 - Per Unit Calculation'!R262</f>
        <v/>
      </c>
      <c r="E265" s="91">
        <f t="shared" si="6"/>
        <v>0</v>
      </c>
      <c r="F265" s="97">
        <f t="shared" si="7"/>
        <v>0</v>
      </c>
    </row>
    <row r="266" spans="1:6" x14ac:dyDescent="0.25">
      <c r="A266" s="106" t="str">
        <f>IF('2 - Unit Info'!A263&lt;&gt;"",'2 - Unit Info'!A263,"")</f>
        <v/>
      </c>
      <c r="B266" s="169" t="str">
        <f>IF('2 - Unit Info'!K263&lt;&gt;"",'2 - Unit Info'!K263,"")</f>
        <v/>
      </c>
      <c r="C266" s="92" t="str">
        <f>'6 - Per Unit Calculation'!Q263</f>
        <v/>
      </c>
      <c r="D266" s="92" t="str">
        <f>'6 - Per Unit Calculation'!R263</f>
        <v/>
      </c>
      <c r="E266" s="91">
        <f t="shared" si="6"/>
        <v>0</v>
      </c>
      <c r="F266" s="97">
        <f t="shared" si="7"/>
        <v>0</v>
      </c>
    </row>
    <row r="267" spans="1:6" x14ac:dyDescent="0.25">
      <c r="A267" s="106" t="str">
        <f>IF('2 - Unit Info'!A264&lt;&gt;"",'2 - Unit Info'!A264,"")</f>
        <v/>
      </c>
      <c r="B267" s="169" t="str">
        <f>IF('2 - Unit Info'!K264&lt;&gt;"",'2 - Unit Info'!K264,"")</f>
        <v/>
      </c>
      <c r="C267" s="92" t="str">
        <f>'6 - Per Unit Calculation'!Q264</f>
        <v/>
      </c>
      <c r="D267" s="92" t="str">
        <f>'6 - Per Unit Calculation'!R264</f>
        <v/>
      </c>
      <c r="E267" s="91">
        <f t="shared" si="6"/>
        <v>0</v>
      </c>
      <c r="F267" s="97">
        <f t="shared" si="7"/>
        <v>0</v>
      </c>
    </row>
    <row r="268" spans="1:6" x14ac:dyDescent="0.25">
      <c r="A268" s="106" t="str">
        <f>IF('2 - Unit Info'!A265&lt;&gt;"",'2 - Unit Info'!A265,"")</f>
        <v/>
      </c>
      <c r="B268" s="169" t="str">
        <f>IF('2 - Unit Info'!K265&lt;&gt;"",'2 - Unit Info'!K265,"")</f>
        <v/>
      </c>
      <c r="C268" s="92" t="str">
        <f>'6 - Per Unit Calculation'!Q265</f>
        <v/>
      </c>
      <c r="D268" s="92" t="str">
        <f>'6 - Per Unit Calculation'!R265</f>
        <v/>
      </c>
      <c r="E268" s="91">
        <f t="shared" si="6"/>
        <v>0</v>
      </c>
      <c r="F268" s="97">
        <f t="shared" si="7"/>
        <v>0</v>
      </c>
    </row>
    <row r="269" spans="1:6" x14ac:dyDescent="0.25">
      <c r="A269" s="106" t="str">
        <f>IF('2 - Unit Info'!A266&lt;&gt;"",'2 - Unit Info'!A266,"")</f>
        <v/>
      </c>
      <c r="B269" s="169" t="str">
        <f>IF('2 - Unit Info'!K266&lt;&gt;"",'2 - Unit Info'!K266,"")</f>
        <v/>
      </c>
      <c r="C269" s="92" t="str">
        <f>'6 - Per Unit Calculation'!Q266</f>
        <v/>
      </c>
      <c r="D269" s="92" t="str">
        <f>'6 - Per Unit Calculation'!R266</f>
        <v/>
      </c>
      <c r="E269" s="91">
        <f t="shared" ref="E269:E332" si="8">IF(OR(C269="N/A based on utility billing method", C269="N/A move-in date after 3/1/2024"), "N/A", MIN(C269,D269))</f>
        <v>0</v>
      </c>
      <c r="F269" s="97">
        <f t="shared" ref="F269:F332" si="9">IF(E269="N/A", "N/A", E269*1.032)</f>
        <v>0</v>
      </c>
    </row>
    <row r="270" spans="1:6" x14ac:dyDescent="0.25">
      <c r="A270" s="106" t="str">
        <f>IF('2 - Unit Info'!A267&lt;&gt;"",'2 - Unit Info'!A267,"")</f>
        <v/>
      </c>
      <c r="B270" s="169" t="str">
        <f>IF('2 - Unit Info'!K267&lt;&gt;"",'2 - Unit Info'!K267,"")</f>
        <v/>
      </c>
      <c r="C270" s="92" t="str">
        <f>'6 - Per Unit Calculation'!Q267</f>
        <v/>
      </c>
      <c r="D270" s="92" t="str">
        <f>'6 - Per Unit Calculation'!R267</f>
        <v/>
      </c>
      <c r="E270" s="91">
        <f t="shared" si="8"/>
        <v>0</v>
      </c>
      <c r="F270" s="97">
        <f t="shared" si="9"/>
        <v>0</v>
      </c>
    </row>
    <row r="271" spans="1:6" x14ac:dyDescent="0.25">
      <c r="A271" s="106" t="str">
        <f>IF('2 - Unit Info'!A268&lt;&gt;"",'2 - Unit Info'!A268,"")</f>
        <v/>
      </c>
      <c r="B271" s="169" t="str">
        <f>IF('2 - Unit Info'!K268&lt;&gt;"",'2 - Unit Info'!K268,"")</f>
        <v/>
      </c>
      <c r="C271" s="92" t="str">
        <f>'6 - Per Unit Calculation'!Q268</f>
        <v/>
      </c>
      <c r="D271" s="92" t="str">
        <f>'6 - Per Unit Calculation'!R268</f>
        <v/>
      </c>
      <c r="E271" s="91">
        <f t="shared" si="8"/>
        <v>0</v>
      </c>
      <c r="F271" s="97">
        <f t="shared" si="9"/>
        <v>0</v>
      </c>
    </row>
    <row r="272" spans="1:6" x14ac:dyDescent="0.25">
      <c r="A272" s="106" t="str">
        <f>IF('2 - Unit Info'!A269&lt;&gt;"",'2 - Unit Info'!A269,"")</f>
        <v/>
      </c>
      <c r="B272" s="169" t="str">
        <f>IF('2 - Unit Info'!K269&lt;&gt;"",'2 - Unit Info'!K269,"")</f>
        <v/>
      </c>
      <c r="C272" s="92" t="str">
        <f>'6 - Per Unit Calculation'!Q269</f>
        <v/>
      </c>
      <c r="D272" s="92" t="str">
        <f>'6 - Per Unit Calculation'!R269</f>
        <v/>
      </c>
      <c r="E272" s="91">
        <f t="shared" si="8"/>
        <v>0</v>
      </c>
      <c r="F272" s="97">
        <f t="shared" si="9"/>
        <v>0</v>
      </c>
    </row>
    <row r="273" spans="1:6" x14ac:dyDescent="0.25">
      <c r="A273" s="106" t="str">
        <f>IF('2 - Unit Info'!A270&lt;&gt;"",'2 - Unit Info'!A270,"")</f>
        <v/>
      </c>
      <c r="B273" s="169" t="str">
        <f>IF('2 - Unit Info'!K270&lt;&gt;"",'2 - Unit Info'!K270,"")</f>
        <v/>
      </c>
      <c r="C273" s="92" t="str">
        <f>'6 - Per Unit Calculation'!Q270</f>
        <v/>
      </c>
      <c r="D273" s="92" t="str">
        <f>'6 - Per Unit Calculation'!R270</f>
        <v/>
      </c>
      <c r="E273" s="91">
        <f t="shared" si="8"/>
        <v>0</v>
      </c>
      <c r="F273" s="97">
        <f t="shared" si="9"/>
        <v>0</v>
      </c>
    </row>
    <row r="274" spans="1:6" x14ac:dyDescent="0.25">
      <c r="A274" s="106" t="str">
        <f>IF('2 - Unit Info'!A271&lt;&gt;"",'2 - Unit Info'!A271,"")</f>
        <v/>
      </c>
      <c r="B274" s="169" t="str">
        <f>IF('2 - Unit Info'!K271&lt;&gt;"",'2 - Unit Info'!K271,"")</f>
        <v/>
      </c>
      <c r="C274" s="92" t="str">
        <f>'6 - Per Unit Calculation'!Q271</f>
        <v/>
      </c>
      <c r="D274" s="92" t="str">
        <f>'6 - Per Unit Calculation'!R271</f>
        <v/>
      </c>
      <c r="E274" s="91">
        <f t="shared" si="8"/>
        <v>0</v>
      </c>
      <c r="F274" s="97">
        <f t="shared" si="9"/>
        <v>0</v>
      </c>
    </row>
    <row r="275" spans="1:6" x14ac:dyDescent="0.25">
      <c r="A275" s="106" t="str">
        <f>IF('2 - Unit Info'!A272&lt;&gt;"",'2 - Unit Info'!A272,"")</f>
        <v/>
      </c>
      <c r="B275" s="169" t="str">
        <f>IF('2 - Unit Info'!K272&lt;&gt;"",'2 - Unit Info'!K272,"")</f>
        <v/>
      </c>
      <c r="C275" s="92" t="str">
        <f>'6 - Per Unit Calculation'!Q272</f>
        <v/>
      </c>
      <c r="D275" s="92" t="str">
        <f>'6 - Per Unit Calculation'!R272</f>
        <v/>
      </c>
      <c r="E275" s="91">
        <f t="shared" si="8"/>
        <v>0</v>
      </c>
      <c r="F275" s="97">
        <f t="shared" si="9"/>
        <v>0</v>
      </c>
    </row>
    <row r="276" spans="1:6" x14ac:dyDescent="0.25">
      <c r="A276" s="106" t="str">
        <f>IF('2 - Unit Info'!A273&lt;&gt;"",'2 - Unit Info'!A273,"")</f>
        <v/>
      </c>
      <c r="B276" s="169" t="str">
        <f>IF('2 - Unit Info'!K273&lt;&gt;"",'2 - Unit Info'!K273,"")</f>
        <v/>
      </c>
      <c r="C276" s="92" t="str">
        <f>'6 - Per Unit Calculation'!Q273</f>
        <v/>
      </c>
      <c r="D276" s="92" t="str">
        <f>'6 - Per Unit Calculation'!R273</f>
        <v/>
      </c>
      <c r="E276" s="91">
        <f t="shared" si="8"/>
        <v>0</v>
      </c>
      <c r="F276" s="97">
        <f t="shared" si="9"/>
        <v>0</v>
      </c>
    </row>
    <row r="277" spans="1:6" x14ac:dyDescent="0.25">
      <c r="A277" s="106" t="str">
        <f>IF('2 - Unit Info'!A274&lt;&gt;"",'2 - Unit Info'!A274,"")</f>
        <v/>
      </c>
      <c r="B277" s="169" t="str">
        <f>IF('2 - Unit Info'!K274&lt;&gt;"",'2 - Unit Info'!K274,"")</f>
        <v/>
      </c>
      <c r="C277" s="92" t="str">
        <f>'6 - Per Unit Calculation'!Q274</f>
        <v/>
      </c>
      <c r="D277" s="92" t="str">
        <f>'6 - Per Unit Calculation'!R274</f>
        <v/>
      </c>
      <c r="E277" s="91">
        <f t="shared" si="8"/>
        <v>0</v>
      </c>
      <c r="F277" s="97">
        <f t="shared" si="9"/>
        <v>0</v>
      </c>
    </row>
    <row r="278" spans="1:6" x14ac:dyDescent="0.25">
      <c r="A278" s="106" t="str">
        <f>IF('2 - Unit Info'!A275&lt;&gt;"",'2 - Unit Info'!A275,"")</f>
        <v/>
      </c>
      <c r="B278" s="169" t="str">
        <f>IF('2 - Unit Info'!K275&lt;&gt;"",'2 - Unit Info'!K275,"")</f>
        <v/>
      </c>
      <c r="C278" s="92" t="str">
        <f>'6 - Per Unit Calculation'!Q275</f>
        <v/>
      </c>
      <c r="D278" s="92" t="str">
        <f>'6 - Per Unit Calculation'!R275</f>
        <v/>
      </c>
      <c r="E278" s="91">
        <f t="shared" si="8"/>
        <v>0</v>
      </c>
      <c r="F278" s="97">
        <f t="shared" si="9"/>
        <v>0</v>
      </c>
    </row>
    <row r="279" spans="1:6" x14ac:dyDescent="0.25">
      <c r="A279" s="106" t="str">
        <f>IF('2 - Unit Info'!A276&lt;&gt;"",'2 - Unit Info'!A276,"")</f>
        <v/>
      </c>
      <c r="B279" s="169" t="str">
        <f>IF('2 - Unit Info'!K276&lt;&gt;"",'2 - Unit Info'!K276,"")</f>
        <v/>
      </c>
      <c r="C279" s="92" t="str">
        <f>'6 - Per Unit Calculation'!Q276</f>
        <v/>
      </c>
      <c r="D279" s="92" t="str">
        <f>'6 - Per Unit Calculation'!R276</f>
        <v/>
      </c>
      <c r="E279" s="91">
        <f t="shared" si="8"/>
        <v>0</v>
      </c>
      <c r="F279" s="97">
        <f t="shared" si="9"/>
        <v>0</v>
      </c>
    </row>
    <row r="280" spans="1:6" x14ac:dyDescent="0.25">
      <c r="A280" s="106" t="str">
        <f>IF('2 - Unit Info'!A277&lt;&gt;"",'2 - Unit Info'!A277,"")</f>
        <v/>
      </c>
      <c r="B280" s="169" t="str">
        <f>IF('2 - Unit Info'!K277&lt;&gt;"",'2 - Unit Info'!K277,"")</f>
        <v/>
      </c>
      <c r="C280" s="92" t="str">
        <f>'6 - Per Unit Calculation'!Q277</f>
        <v/>
      </c>
      <c r="D280" s="92" t="str">
        <f>'6 - Per Unit Calculation'!R277</f>
        <v/>
      </c>
      <c r="E280" s="91">
        <f t="shared" si="8"/>
        <v>0</v>
      </c>
      <c r="F280" s="97">
        <f t="shared" si="9"/>
        <v>0</v>
      </c>
    </row>
    <row r="281" spans="1:6" x14ac:dyDescent="0.25">
      <c r="A281" s="106" t="str">
        <f>IF('2 - Unit Info'!A278&lt;&gt;"",'2 - Unit Info'!A278,"")</f>
        <v/>
      </c>
      <c r="B281" s="169" t="str">
        <f>IF('2 - Unit Info'!K278&lt;&gt;"",'2 - Unit Info'!K278,"")</f>
        <v/>
      </c>
      <c r="C281" s="92" t="str">
        <f>'6 - Per Unit Calculation'!Q278</f>
        <v/>
      </c>
      <c r="D281" s="92" t="str">
        <f>'6 - Per Unit Calculation'!R278</f>
        <v/>
      </c>
      <c r="E281" s="91">
        <f t="shared" si="8"/>
        <v>0</v>
      </c>
      <c r="F281" s="97">
        <f t="shared" si="9"/>
        <v>0</v>
      </c>
    </row>
    <row r="282" spans="1:6" x14ac:dyDescent="0.25">
      <c r="A282" s="106" t="str">
        <f>IF('2 - Unit Info'!A279&lt;&gt;"",'2 - Unit Info'!A279,"")</f>
        <v/>
      </c>
      <c r="B282" s="169" t="str">
        <f>IF('2 - Unit Info'!K279&lt;&gt;"",'2 - Unit Info'!K279,"")</f>
        <v/>
      </c>
      <c r="C282" s="92" t="str">
        <f>'6 - Per Unit Calculation'!Q279</f>
        <v/>
      </c>
      <c r="D282" s="92" t="str">
        <f>'6 - Per Unit Calculation'!R279</f>
        <v/>
      </c>
      <c r="E282" s="91">
        <f t="shared" si="8"/>
        <v>0</v>
      </c>
      <c r="F282" s="97">
        <f t="shared" si="9"/>
        <v>0</v>
      </c>
    </row>
    <row r="283" spans="1:6" x14ac:dyDescent="0.25">
      <c r="A283" s="106" t="str">
        <f>IF('2 - Unit Info'!A280&lt;&gt;"",'2 - Unit Info'!A280,"")</f>
        <v/>
      </c>
      <c r="B283" s="169" t="str">
        <f>IF('2 - Unit Info'!K280&lt;&gt;"",'2 - Unit Info'!K280,"")</f>
        <v/>
      </c>
      <c r="C283" s="92" t="str">
        <f>'6 - Per Unit Calculation'!Q280</f>
        <v/>
      </c>
      <c r="D283" s="92" t="str">
        <f>'6 - Per Unit Calculation'!R280</f>
        <v/>
      </c>
      <c r="E283" s="91">
        <f t="shared" si="8"/>
        <v>0</v>
      </c>
      <c r="F283" s="97">
        <f t="shared" si="9"/>
        <v>0</v>
      </c>
    </row>
    <row r="284" spans="1:6" x14ac:dyDescent="0.25">
      <c r="A284" s="106" t="str">
        <f>IF('2 - Unit Info'!A281&lt;&gt;"",'2 - Unit Info'!A281,"")</f>
        <v/>
      </c>
      <c r="B284" s="169" t="str">
        <f>IF('2 - Unit Info'!K281&lt;&gt;"",'2 - Unit Info'!K281,"")</f>
        <v/>
      </c>
      <c r="C284" s="92" t="str">
        <f>'6 - Per Unit Calculation'!Q281</f>
        <v/>
      </c>
      <c r="D284" s="92" t="str">
        <f>'6 - Per Unit Calculation'!R281</f>
        <v/>
      </c>
      <c r="E284" s="91">
        <f t="shared" si="8"/>
        <v>0</v>
      </c>
      <c r="F284" s="97">
        <f t="shared" si="9"/>
        <v>0</v>
      </c>
    </row>
    <row r="285" spans="1:6" x14ac:dyDescent="0.25">
      <c r="A285" s="106" t="str">
        <f>IF('2 - Unit Info'!A282&lt;&gt;"",'2 - Unit Info'!A282,"")</f>
        <v/>
      </c>
      <c r="B285" s="169" t="str">
        <f>IF('2 - Unit Info'!K282&lt;&gt;"",'2 - Unit Info'!K282,"")</f>
        <v/>
      </c>
      <c r="C285" s="92" t="str">
        <f>'6 - Per Unit Calculation'!Q282</f>
        <v/>
      </c>
      <c r="D285" s="92" t="str">
        <f>'6 - Per Unit Calculation'!R282</f>
        <v/>
      </c>
      <c r="E285" s="91">
        <f t="shared" si="8"/>
        <v>0</v>
      </c>
      <c r="F285" s="97">
        <f t="shared" si="9"/>
        <v>0</v>
      </c>
    </row>
    <row r="286" spans="1:6" x14ac:dyDescent="0.25">
      <c r="A286" s="106" t="str">
        <f>IF('2 - Unit Info'!A283&lt;&gt;"",'2 - Unit Info'!A283,"")</f>
        <v/>
      </c>
      <c r="B286" s="169" t="str">
        <f>IF('2 - Unit Info'!K283&lt;&gt;"",'2 - Unit Info'!K283,"")</f>
        <v/>
      </c>
      <c r="C286" s="92" t="str">
        <f>'6 - Per Unit Calculation'!Q283</f>
        <v/>
      </c>
      <c r="D286" s="92" t="str">
        <f>'6 - Per Unit Calculation'!R283</f>
        <v/>
      </c>
      <c r="E286" s="91">
        <f t="shared" si="8"/>
        <v>0</v>
      </c>
      <c r="F286" s="97">
        <f t="shared" si="9"/>
        <v>0</v>
      </c>
    </row>
    <row r="287" spans="1:6" x14ac:dyDescent="0.25">
      <c r="A287" s="106" t="str">
        <f>IF('2 - Unit Info'!A284&lt;&gt;"",'2 - Unit Info'!A284,"")</f>
        <v/>
      </c>
      <c r="B287" s="169" t="str">
        <f>IF('2 - Unit Info'!K284&lt;&gt;"",'2 - Unit Info'!K284,"")</f>
        <v/>
      </c>
      <c r="C287" s="92" t="str">
        <f>'6 - Per Unit Calculation'!Q284</f>
        <v/>
      </c>
      <c r="D287" s="92" t="str">
        <f>'6 - Per Unit Calculation'!R284</f>
        <v/>
      </c>
      <c r="E287" s="91">
        <f t="shared" si="8"/>
        <v>0</v>
      </c>
      <c r="F287" s="97">
        <f t="shared" si="9"/>
        <v>0</v>
      </c>
    </row>
    <row r="288" spans="1:6" x14ac:dyDescent="0.25">
      <c r="A288" s="106" t="str">
        <f>IF('2 - Unit Info'!A285&lt;&gt;"",'2 - Unit Info'!A285,"")</f>
        <v/>
      </c>
      <c r="B288" s="169" t="str">
        <f>IF('2 - Unit Info'!K285&lt;&gt;"",'2 - Unit Info'!K285,"")</f>
        <v/>
      </c>
      <c r="C288" s="92" t="str">
        <f>'6 - Per Unit Calculation'!Q285</f>
        <v/>
      </c>
      <c r="D288" s="92" t="str">
        <f>'6 - Per Unit Calculation'!R285</f>
        <v/>
      </c>
      <c r="E288" s="91">
        <f t="shared" si="8"/>
        <v>0</v>
      </c>
      <c r="F288" s="97">
        <f t="shared" si="9"/>
        <v>0</v>
      </c>
    </row>
    <row r="289" spans="1:6" x14ac:dyDescent="0.25">
      <c r="A289" s="106" t="str">
        <f>IF('2 - Unit Info'!A286&lt;&gt;"",'2 - Unit Info'!A286,"")</f>
        <v/>
      </c>
      <c r="B289" s="169" t="str">
        <f>IF('2 - Unit Info'!K286&lt;&gt;"",'2 - Unit Info'!K286,"")</f>
        <v/>
      </c>
      <c r="C289" s="92" t="str">
        <f>'6 - Per Unit Calculation'!Q286</f>
        <v/>
      </c>
      <c r="D289" s="92" t="str">
        <f>'6 - Per Unit Calculation'!R286</f>
        <v/>
      </c>
      <c r="E289" s="91">
        <f t="shared" si="8"/>
        <v>0</v>
      </c>
      <c r="F289" s="97">
        <f t="shared" si="9"/>
        <v>0</v>
      </c>
    </row>
    <row r="290" spans="1:6" x14ac:dyDescent="0.25">
      <c r="A290" s="106" t="str">
        <f>IF('2 - Unit Info'!A287&lt;&gt;"",'2 - Unit Info'!A287,"")</f>
        <v/>
      </c>
      <c r="B290" s="169" t="str">
        <f>IF('2 - Unit Info'!K287&lt;&gt;"",'2 - Unit Info'!K287,"")</f>
        <v/>
      </c>
      <c r="C290" s="92" t="str">
        <f>'6 - Per Unit Calculation'!Q287</f>
        <v/>
      </c>
      <c r="D290" s="92" t="str">
        <f>'6 - Per Unit Calculation'!R287</f>
        <v/>
      </c>
      <c r="E290" s="91">
        <f t="shared" si="8"/>
        <v>0</v>
      </c>
      <c r="F290" s="97">
        <f t="shared" si="9"/>
        <v>0</v>
      </c>
    </row>
    <row r="291" spans="1:6" x14ac:dyDescent="0.25">
      <c r="A291" s="106" t="str">
        <f>IF('2 - Unit Info'!A288&lt;&gt;"",'2 - Unit Info'!A288,"")</f>
        <v/>
      </c>
      <c r="B291" s="169" t="str">
        <f>IF('2 - Unit Info'!K288&lt;&gt;"",'2 - Unit Info'!K288,"")</f>
        <v/>
      </c>
      <c r="C291" s="92" t="str">
        <f>'6 - Per Unit Calculation'!Q288</f>
        <v/>
      </c>
      <c r="D291" s="92" t="str">
        <f>'6 - Per Unit Calculation'!R288</f>
        <v/>
      </c>
      <c r="E291" s="91">
        <f t="shared" si="8"/>
        <v>0</v>
      </c>
      <c r="F291" s="97">
        <f t="shared" si="9"/>
        <v>0</v>
      </c>
    </row>
    <row r="292" spans="1:6" x14ac:dyDescent="0.25">
      <c r="A292" s="106" t="str">
        <f>IF('2 - Unit Info'!A289&lt;&gt;"",'2 - Unit Info'!A289,"")</f>
        <v/>
      </c>
      <c r="B292" s="169" t="str">
        <f>IF('2 - Unit Info'!K289&lt;&gt;"",'2 - Unit Info'!K289,"")</f>
        <v/>
      </c>
      <c r="C292" s="92" t="str">
        <f>'6 - Per Unit Calculation'!Q289</f>
        <v/>
      </c>
      <c r="D292" s="92" t="str">
        <f>'6 - Per Unit Calculation'!R289</f>
        <v/>
      </c>
      <c r="E292" s="91">
        <f t="shared" si="8"/>
        <v>0</v>
      </c>
      <c r="F292" s="97">
        <f t="shared" si="9"/>
        <v>0</v>
      </c>
    </row>
    <row r="293" spans="1:6" x14ac:dyDescent="0.25">
      <c r="A293" s="106" t="str">
        <f>IF('2 - Unit Info'!A290&lt;&gt;"",'2 - Unit Info'!A290,"")</f>
        <v/>
      </c>
      <c r="B293" s="169" t="str">
        <f>IF('2 - Unit Info'!K290&lt;&gt;"",'2 - Unit Info'!K290,"")</f>
        <v/>
      </c>
      <c r="C293" s="92" t="str">
        <f>'6 - Per Unit Calculation'!Q290</f>
        <v/>
      </c>
      <c r="D293" s="92" t="str">
        <f>'6 - Per Unit Calculation'!R290</f>
        <v/>
      </c>
      <c r="E293" s="91">
        <f t="shared" si="8"/>
        <v>0</v>
      </c>
      <c r="F293" s="97">
        <f t="shared" si="9"/>
        <v>0</v>
      </c>
    </row>
    <row r="294" spans="1:6" x14ac:dyDescent="0.25">
      <c r="A294" s="106" t="str">
        <f>IF('2 - Unit Info'!A291&lt;&gt;"",'2 - Unit Info'!A291,"")</f>
        <v/>
      </c>
      <c r="B294" s="169" t="str">
        <f>IF('2 - Unit Info'!K291&lt;&gt;"",'2 - Unit Info'!K291,"")</f>
        <v/>
      </c>
      <c r="C294" s="92" t="str">
        <f>'6 - Per Unit Calculation'!Q291</f>
        <v/>
      </c>
      <c r="D294" s="92" t="str">
        <f>'6 - Per Unit Calculation'!R291</f>
        <v/>
      </c>
      <c r="E294" s="91">
        <f t="shared" si="8"/>
        <v>0</v>
      </c>
      <c r="F294" s="97">
        <f t="shared" si="9"/>
        <v>0</v>
      </c>
    </row>
    <row r="295" spans="1:6" x14ac:dyDescent="0.25">
      <c r="A295" s="106" t="str">
        <f>IF('2 - Unit Info'!A292&lt;&gt;"",'2 - Unit Info'!A292,"")</f>
        <v/>
      </c>
      <c r="B295" s="169" t="str">
        <f>IF('2 - Unit Info'!K292&lt;&gt;"",'2 - Unit Info'!K292,"")</f>
        <v/>
      </c>
      <c r="C295" s="92" t="str">
        <f>'6 - Per Unit Calculation'!Q292</f>
        <v/>
      </c>
      <c r="D295" s="92" t="str">
        <f>'6 - Per Unit Calculation'!R292</f>
        <v/>
      </c>
      <c r="E295" s="91">
        <f t="shared" si="8"/>
        <v>0</v>
      </c>
      <c r="F295" s="97">
        <f t="shared" si="9"/>
        <v>0</v>
      </c>
    </row>
    <row r="296" spans="1:6" x14ac:dyDescent="0.25">
      <c r="A296" s="106" t="str">
        <f>IF('2 - Unit Info'!A293&lt;&gt;"",'2 - Unit Info'!A293,"")</f>
        <v/>
      </c>
      <c r="B296" s="169" t="str">
        <f>IF('2 - Unit Info'!K293&lt;&gt;"",'2 - Unit Info'!K293,"")</f>
        <v/>
      </c>
      <c r="C296" s="92" t="str">
        <f>'6 - Per Unit Calculation'!Q293</f>
        <v/>
      </c>
      <c r="D296" s="92" t="str">
        <f>'6 - Per Unit Calculation'!R293</f>
        <v/>
      </c>
      <c r="E296" s="91">
        <f t="shared" si="8"/>
        <v>0</v>
      </c>
      <c r="F296" s="97">
        <f t="shared" si="9"/>
        <v>0</v>
      </c>
    </row>
    <row r="297" spans="1:6" x14ac:dyDescent="0.25">
      <c r="A297" s="106" t="str">
        <f>IF('2 - Unit Info'!A294&lt;&gt;"",'2 - Unit Info'!A294,"")</f>
        <v/>
      </c>
      <c r="B297" s="169" t="str">
        <f>IF('2 - Unit Info'!K294&lt;&gt;"",'2 - Unit Info'!K294,"")</f>
        <v/>
      </c>
      <c r="C297" s="92" t="str">
        <f>'6 - Per Unit Calculation'!Q294</f>
        <v/>
      </c>
      <c r="D297" s="92" t="str">
        <f>'6 - Per Unit Calculation'!R294</f>
        <v/>
      </c>
      <c r="E297" s="91">
        <f t="shared" si="8"/>
        <v>0</v>
      </c>
      <c r="F297" s="97">
        <f t="shared" si="9"/>
        <v>0</v>
      </c>
    </row>
    <row r="298" spans="1:6" x14ac:dyDescent="0.25">
      <c r="A298" s="106" t="str">
        <f>IF('2 - Unit Info'!A295&lt;&gt;"",'2 - Unit Info'!A295,"")</f>
        <v/>
      </c>
      <c r="B298" s="169" t="str">
        <f>IF('2 - Unit Info'!K295&lt;&gt;"",'2 - Unit Info'!K295,"")</f>
        <v/>
      </c>
      <c r="C298" s="92" t="str">
        <f>'6 - Per Unit Calculation'!Q295</f>
        <v/>
      </c>
      <c r="D298" s="92" t="str">
        <f>'6 - Per Unit Calculation'!R295</f>
        <v/>
      </c>
      <c r="E298" s="91">
        <f t="shared" si="8"/>
        <v>0</v>
      </c>
      <c r="F298" s="97">
        <f t="shared" si="9"/>
        <v>0</v>
      </c>
    </row>
    <row r="299" spans="1:6" x14ac:dyDescent="0.25">
      <c r="A299" s="106" t="str">
        <f>IF('2 - Unit Info'!A296&lt;&gt;"",'2 - Unit Info'!A296,"")</f>
        <v/>
      </c>
      <c r="B299" s="169" t="str">
        <f>IF('2 - Unit Info'!K296&lt;&gt;"",'2 - Unit Info'!K296,"")</f>
        <v/>
      </c>
      <c r="C299" s="92" t="str">
        <f>'6 - Per Unit Calculation'!Q296</f>
        <v/>
      </c>
      <c r="D299" s="92" t="str">
        <f>'6 - Per Unit Calculation'!R296</f>
        <v/>
      </c>
      <c r="E299" s="91">
        <f t="shared" si="8"/>
        <v>0</v>
      </c>
      <c r="F299" s="97">
        <f t="shared" si="9"/>
        <v>0</v>
      </c>
    </row>
    <row r="300" spans="1:6" x14ac:dyDescent="0.25">
      <c r="A300" s="106" t="str">
        <f>IF('2 - Unit Info'!A297&lt;&gt;"",'2 - Unit Info'!A297,"")</f>
        <v/>
      </c>
      <c r="B300" s="169" t="str">
        <f>IF('2 - Unit Info'!K297&lt;&gt;"",'2 - Unit Info'!K297,"")</f>
        <v/>
      </c>
      <c r="C300" s="92" t="str">
        <f>'6 - Per Unit Calculation'!Q297</f>
        <v/>
      </c>
      <c r="D300" s="92" t="str">
        <f>'6 - Per Unit Calculation'!R297</f>
        <v/>
      </c>
      <c r="E300" s="91">
        <f t="shared" si="8"/>
        <v>0</v>
      </c>
      <c r="F300" s="97">
        <f t="shared" si="9"/>
        <v>0</v>
      </c>
    </row>
    <row r="301" spans="1:6" x14ac:dyDescent="0.25">
      <c r="A301" s="106" t="str">
        <f>IF('2 - Unit Info'!A298&lt;&gt;"",'2 - Unit Info'!A298,"")</f>
        <v/>
      </c>
      <c r="B301" s="169" t="str">
        <f>IF('2 - Unit Info'!K298&lt;&gt;"",'2 - Unit Info'!K298,"")</f>
        <v/>
      </c>
      <c r="C301" s="92" t="str">
        <f>'6 - Per Unit Calculation'!Q298</f>
        <v/>
      </c>
      <c r="D301" s="92" t="str">
        <f>'6 - Per Unit Calculation'!R298</f>
        <v/>
      </c>
      <c r="E301" s="91">
        <f t="shared" si="8"/>
        <v>0</v>
      </c>
      <c r="F301" s="97">
        <f t="shared" si="9"/>
        <v>0</v>
      </c>
    </row>
    <row r="302" spans="1:6" x14ac:dyDescent="0.25">
      <c r="A302" s="106" t="str">
        <f>IF('2 - Unit Info'!A299&lt;&gt;"",'2 - Unit Info'!A299,"")</f>
        <v/>
      </c>
      <c r="B302" s="169" t="str">
        <f>IF('2 - Unit Info'!K299&lt;&gt;"",'2 - Unit Info'!K299,"")</f>
        <v/>
      </c>
      <c r="C302" s="92" t="str">
        <f>'6 - Per Unit Calculation'!Q299</f>
        <v/>
      </c>
      <c r="D302" s="92" t="str">
        <f>'6 - Per Unit Calculation'!R299</f>
        <v/>
      </c>
      <c r="E302" s="91">
        <f t="shared" si="8"/>
        <v>0</v>
      </c>
      <c r="F302" s="97">
        <f t="shared" si="9"/>
        <v>0</v>
      </c>
    </row>
    <row r="303" spans="1:6" x14ac:dyDescent="0.25">
      <c r="A303" s="106" t="str">
        <f>IF('2 - Unit Info'!A300&lt;&gt;"",'2 - Unit Info'!A300,"")</f>
        <v/>
      </c>
      <c r="B303" s="169" t="str">
        <f>IF('2 - Unit Info'!K300&lt;&gt;"",'2 - Unit Info'!K300,"")</f>
        <v/>
      </c>
      <c r="C303" s="92" t="str">
        <f>'6 - Per Unit Calculation'!Q300</f>
        <v/>
      </c>
      <c r="D303" s="92" t="str">
        <f>'6 - Per Unit Calculation'!R300</f>
        <v/>
      </c>
      <c r="E303" s="91">
        <f t="shared" si="8"/>
        <v>0</v>
      </c>
      <c r="F303" s="97">
        <f t="shared" si="9"/>
        <v>0</v>
      </c>
    </row>
    <row r="304" spans="1:6" x14ac:dyDescent="0.25">
      <c r="A304" s="106" t="str">
        <f>IF('2 - Unit Info'!A301&lt;&gt;"",'2 - Unit Info'!A301,"")</f>
        <v/>
      </c>
      <c r="B304" s="169" t="str">
        <f>IF('2 - Unit Info'!K301&lt;&gt;"",'2 - Unit Info'!K301,"")</f>
        <v/>
      </c>
      <c r="C304" s="92" t="str">
        <f>'6 - Per Unit Calculation'!Q301</f>
        <v/>
      </c>
      <c r="D304" s="92" t="str">
        <f>'6 - Per Unit Calculation'!R301</f>
        <v/>
      </c>
      <c r="E304" s="91">
        <f t="shared" si="8"/>
        <v>0</v>
      </c>
      <c r="F304" s="97">
        <f t="shared" si="9"/>
        <v>0</v>
      </c>
    </row>
    <row r="305" spans="1:6" x14ac:dyDescent="0.25">
      <c r="A305" s="106" t="str">
        <f>IF('2 - Unit Info'!A302&lt;&gt;"",'2 - Unit Info'!A302,"")</f>
        <v/>
      </c>
      <c r="B305" s="169" t="str">
        <f>IF('2 - Unit Info'!K302&lt;&gt;"",'2 - Unit Info'!K302,"")</f>
        <v/>
      </c>
      <c r="C305" s="92" t="str">
        <f>'6 - Per Unit Calculation'!Q302</f>
        <v/>
      </c>
      <c r="D305" s="92" t="str">
        <f>'6 - Per Unit Calculation'!R302</f>
        <v/>
      </c>
      <c r="E305" s="91">
        <f t="shared" si="8"/>
        <v>0</v>
      </c>
      <c r="F305" s="97">
        <f t="shared" si="9"/>
        <v>0</v>
      </c>
    </row>
    <row r="306" spans="1:6" x14ac:dyDescent="0.25">
      <c r="A306" s="106" t="str">
        <f>IF('2 - Unit Info'!A303&lt;&gt;"",'2 - Unit Info'!A303,"")</f>
        <v/>
      </c>
      <c r="B306" s="169" t="str">
        <f>IF('2 - Unit Info'!K303&lt;&gt;"",'2 - Unit Info'!K303,"")</f>
        <v/>
      </c>
      <c r="C306" s="92" t="str">
        <f>'6 - Per Unit Calculation'!Q303</f>
        <v/>
      </c>
      <c r="D306" s="92" t="str">
        <f>'6 - Per Unit Calculation'!R303</f>
        <v/>
      </c>
      <c r="E306" s="91">
        <f t="shared" si="8"/>
        <v>0</v>
      </c>
      <c r="F306" s="97">
        <f t="shared" si="9"/>
        <v>0</v>
      </c>
    </row>
    <row r="307" spans="1:6" x14ac:dyDescent="0.25">
      <c r="A307" s="106" t="str">
        <f>IF('2 - Unit Info'!A304&lt;&gt;"",'2 - Unit Info'!A304,"")</f>
        <v/>
      </c>
      <c r="B307" s="169" t="str">
        <f>IF('2 - Unit Info'!K304&lt;&gt;"",'2 - Unit Info'!K304,"")</f>
        <v/>
      </c>
      <c r="C307" s="92" t="str">
        <f>'6 - Per Unit Calculation'!Q304</f>
        <v/>
      </c>
      <c r="D307" s="92" t="str">
        <f>'6 - Per Unit Calculation'!R304</f>
        <v/>
      </c>
      <c r="E307" s="91">
        <f t="shared" si="8"/>
        <v>0</v>
      </c>
      <c r="F307" s="97">
        <f t="shared" si="9"/>
        <v>0</v>
      </c>
    </row>
    <row r="308" spans="1:6" x14ac:dyDescent="0.25">
      <c r="A308" s="106" t="str">
        <f>IF('2 - Unit Info'!A305&lt;&gt;"",'2 - Unit Info'!A305,"")</f>
        <v/>
      </c>
      <c r="B308" s="169" t="str">
        <f>IF('2 - Unit Info'!K305&lt;&gt;"",'2 - Unit Info'!K305,"")</f>
        <v/>
      </c>
      <c r="C308" s="92" t="str">
        <f>'6 - Per Unit Calculation'!Q305</f>
        <v/>
      </c>
      <c r="D308" s="92" t="str">
        <f>'6 - Per Unit Calculation'!R305</f>
        <v/>
      </c>
      <c r="E308" s="91">
        <f t="shared" si="8"/>
        <v>0</v>
      </c>
      <c r="F308" s="97">
        <f t="shared" si="9"/>
        <v>0</v>
      </c>
    </row>
    <row r="309" spans="1:6" x14ac:dyDescent="0.25">
      <c r="A309" s="106" t="str">
        <f>IF('2 - Unit Info'!A306&lt;&gt;"",'2 - Unit Info'!A306,"")</f>
        <v/>
      </c>
      <c r="B309" s="169" t="str">
        <f>IF('2 - Unit Info'!K306&lt;&gt;"",'2 - Unit Info'!K306,"")</f>
        <v/>
      </c>
      <c r="C309" s="92" t="str">
        <f>'6 - Per Unit Calculation'!Q306</f>
        <v/>
      </c>
      <c r="D309" s="92" t="str">
        <f>'6 - Per Unit Calculation'!R306</f>
        <v/>
      </c>
      <c r="E309" s="91">
        <f t="shared" si="8"/>
        <v>0</v>
      </c>
      <c r="F309" s="97">
        <f t="shared" si="9"/>
        <v>0</v>
      </c>
    </row>
    <row r="310" spans="1:6" x14ac:dyDescent="0.25">
      <c r="A310" s="106" t="str">
        <f>IF('2 - Unit Info'!A307&lt;&gt;"",'2 - Unit Info'!A307,"")</f>
        <v/>
      </c>
      <c r="B310" s="169" t="str">
        <f>IF('2 - Unit Info'!K307&lt;&gt;"",'2 - Unit Info'!K307,"")</f>
        <v/>
      </c>
      <c r="C310" s="92" t="str">
        <f>'6 - Per Unit Calculation'!Q307</f>
        <v/>
      </c>
      <c r="D310" s="92" t="str">
        <f>'6 - Per Unit Calculation'!R307</f>
        <v/>
      </c>
      <c r="E310" s="91">
        <f t="shared" si="8"/>
        <v>0</v>
      </c>
      <c r="F310" s="97">
        <f t="shared" si="9"/>
        <v>0</v>
      </c>
    </row>
    <row r="311" spans="1:6" x14ac:dyDescent="0.25">
      <c r="A311" s="106" t="str">
        <f>IF('2 - Unit Info'!A308&lt;&gt;"",'2 - Unit Info'!A308,"")</f>
        <v/>
      </c>
      <c r="B311" s="169" t="str">
        <f>IF('2 - Unit Info'!K308&lt;&gt;"",'2 - Unit Info'!K308,"")</f>
        <v/>
      </c>
      <c r="C311" s="92" t="str">
        <f>'6 - Per Unit Calculation'!Q308</f>
        <v/>
      </c>
      <c r="D311" s="92" t="str">
        <f>'6 - Per Unit Calculation'!R308</f>
        <v/>
      </c>
      <c r="E311" s="91">
        <f t="shared" si="8"/>
        <v>0</v>
      </c>
      <c r="F311" s="97">
        <f t="shared" si="9"/>
        <v>0</v>
      </c>
    </row>
    <row r="312" spans="1:6" x14ac:dyDescent="0.25">
      <c r="A312" s="106" t="str">
        <f>IF('2 - Unit Info'!A309&lt;&gt;"",'2 - Unit Info'!A309,"")</f>
        <v/>
      </c>
      <c r="B312" s="169" t="str">
        <f>IF('2 - Unit Info'!K309&lt;&gt;"",'2 - Unit Info'!K309,"")</f>
        <v/>
      </c>
      <c r="C312" s="92" t="str">
        <f>'6 - Per Unit Calculation'!Q309</f>
        <v/>
      </c>
      <c r="D312" s="92" t="str">
        <f>'6 - Per Unit Calculation'!R309</f>
        <v/>
      </c>
      <c r="E312" s="91">
        <f t="shared" si="8"/>
        <v>0</v>
      </c>
      <c r="F312" s="97">
        <f t="shared" si="9"/>
        <v>0</v>
      </c>
    </row>
    <row r="313" spans="1:6" x14ac:dyDescent="0.25">
      <c r="A313" s="106" t="str">
        <f>IF('2 - Unit Info'!A310&lt;&gt;"",'2 - Unit Info'!A310,"")</f>
        <v/>
      </c>
      <c r="B313" s="169" t="str">
        <f>IF('2 - Unit Info'!K310&lt;&gt;"",'2 - Unit Info'!K310,"")</f>
        <v/>
      </c>
      <c r="C313" s="92" t="str">
        <f>'6 - Per Unit Calculation'!Q310</f>
        <v/>
      </c>
      <c r="D313" s="92" t="str">
        <f>'6 - Per Unit Calculation'!R310</f>
        <v/>
      </c>
      <c r="E313" s="91">
        <f t="shared" si="8"/>
        <v>0</v>
      </c>
      <c r="F313" s="97">
        <f t="shared" si="9"/>
        <v>0</v>
      </c>
    </row>
    <row r="314" spans="1:6" x14ac:dyDescent="0.25">
      <c r="A314" s="106" t="str">
        <f>IF('2 - Unit Info'!A311&lt;&gt;"",'2 - Unit Info'!A311,"")</f>
        <v/>
      </c>
      <c r="B314" s="169" t="str">
        <f>IF('2 - Unit Info'!K311&lt;&gt;"",'2 - Unit Info'!K311,"")</f>
        <v/>
      </c>
      <c r="C314" s="92" t="str">
        <f>'6 - Per Unit Calculation'!Q311</f>
        <v/>
      </c>
      <c r="D314" s="92" t="str">
        <f>'6 - Per Unit Calculation'!R311</f>
        <v/>
      </c>
      <c r="E314" s="91">
        <f t="shared" si="8"/>
        <v>0</v>
      </c>
      <c r="F314" s="97">
        <f t="shared" si="9"/>
        <v>0</v>
      </c>
    </row>
    <row r="315" spans="1:6" x14ac:dyDescent="0.25">
      <c r="A315" s="106" t="str">
        <f>IF('2 - Unit Info'!A312&lt;&gt;"",'2 - Unit Info'!A312,"")</f>
        <v/>
      </c>
      <c r="B315" s="169" t="str">
        <f>IF('2 - Unit Info'!K312&lt;&gt;"",'2 - Unit Info'!K312,"")</f>
        <v/>
      </c>
      <c r="C315" s="92" t="str">
        <f>'6 - Per Unit Calculation'!Q312</f>
        <v/>
      </c>
      <c r="D315" s="92" t="str">
        <f>'6 - Per Unit Calculation'!R312</f>
        <v/>
      </c>
      <c r="E315" s="91">
        <f t="shared" si="8"/>
        <v>0</v>
      </c>
      <c r="F315" s="97">
        <f t="shared" si="9"/>
        <v>0</v>
      </c>
    </row>
    <row r="316" spans="1:6" x14ac:dyDescent="0.25">
      <c r="A316" s="106" t="str">
        <f>IF('2 - Unit Info'!A313&lt;&gt;"",'2 - Unit Info'!A313,"")</f>
        <v/>
      </c>
      <c r="B316" s="169" t="str">
        <f>IF('2 - Unit Info'!K313&lt;&gt;"",'2 - Unit Info'!K313,"")</f>
        <v/>
      </c>
      <c r="C316" s="92" t="str">
        <f>'6 - Per Unit Calculation'!Q313</f>
        <v/>
      </c>
      <c r="D316" s="92" t="str">
        <f>'6 - Per Unit Calculation'!R313</f>
        <v/>
      </c>
      <c r="E316" s="91">
        <f t="shared" si="8"/>
        <v>0</v>
      </c>
      <c r="F316" s="97">
        <f t="shared" si="9"/>
        <v>0</v>
      </c>
    </row>
    <row r="317" spans="1:6" x14ac:dyDescent="0.25">
      <c r="A317" s="106" t="str">
        <f>IF('2 - Unit Info'!A314&lt;&gt;"",'2 - Unit Info'!A314,"")</f>
        <v/>
      </c>
      <c r="B317" s="169" t="str">
        <f>IF('2 - Unit Info'!K314&lt;&gt;"",'2 - Unit Info'!K314,"")</f>
        <v/>
      </c>
      <c r="C317" s="92" t="str">
        <f>'6 - Per Unit Calculation'!Q314</f>
        <v/>
      </c>
      <c r="D317" s="92" t="str">
        <f>'6 - Per Unit Calculation'!R314</f>
        <v/>
      </c>
      <c r="E317" s="91">
        <f t="shared" si="8"/>
        <v>0</v>
      </c>
      <c r="F317" s="97">
        <f t="shared" si="9"/>
        <v>0</v>
      </c>
    </row>
    <row r="318" spans="1:6" x14ac:dyDescent="0.25">
      <c r="A318" s="106" t="str">
        <f>IF('2 - Unit Info'!A315&lt;&gt;"",'2 - Unit Info'!A315,"")</f>
        <v/>
      </c>
      <c r="B318" s="169" t="str">
        <f>IF('2 - Unit Info'!K315&lt;&gt;"",'2 - Unit Info'!K315,"")</f>
        <v/>
      </c>
      <c r="C318" s="92" t="str">
        <f>'6 - Per Unit Calculation'!Q315</f>
        <v/>
      </c>
      <c r="D318" s="92" t="str">
        <f>'6 - Per Unit Calculation'!R315</f>
        <v/>
      </c>
      <c r="E318" s="91">
        <f t="shared" si="8"/>
        <v>0</v>
      </c>
      <c r="F318" s="97">
        <f t="shared" si="9"/>
        <v>0</v>
      </c>
    </row>
    <row r="319" spans="1:6" x14ac:dyDescent="0.25">
      <c r="A319" s="106" t="str">
        <f>IF('2 - Unit Info'!A316&lt;&gt;"",'2 - Unit Info'!A316,"")</f>
        <v/>
      </c>
      <c r="B319" s="169" t="str">
        <f>IF('2 - Unit Info'!K316&lt;&gt;"",'2 - Unit Info'!K316,"")</f>
        <v/>
      </c>
      <c r="C319" s="92" t="str">
        <f>'6 - Per Unit Calculation'!Q316</f>
        <v/>
      </c>
      <c r="D319" s="92" t="str">
        <f>'6 - Per Unit Calculation'!R316</f>
        <v/>
      </c>
      <c r="E319" s="91">
        <f t="shared" si="8"/>
        <v>0</v>
      </c>
      <c r="F319" s="97">
        <f t="shared" si="9"/>
        <v>0</v>
      </c>
    </row>
    <row r="320" spans="1:6" x14ac:dyDescent="0.25">
      <c r="A320" s="106" t="str">
        <f>IF('2 - Unit Info'!A317&lt;&gt;"",'2 - Unit Info'!A317,"")</f>
        <v/>
      </c>
      <c r="B320" s="169" t="str">
        <f>IF('2 - Unit Info'!K317&lt;&gt;"",'2 - Unit Info'!K317,"")</f>
        <v/>
      </c>
      <c r="C320" s="92" t="str">
        <f>'6 - Per Unit Calculation'!Q317</f>
        <v/>
      </c>
      <c r="D320" s="92" t="str">
        <f>'6 - Per Unit Calculation'!R317</f>
        <v/>
      </c>
      <c r="E320" s="91">
        <f t="shared" si="8"/>
        <v>0</v>
      </c>
      <c r="F320" s="97">
        <f t="shared" si="9"/>
        <v>0</v>
      </c>
    </row>
    <row r="321" spans="1:6" x14ac:dyDescent="0.25">
      <c r="A321" s="106" t="str">
        <f>IF('2 - Unit Info'!A318&lt;&gt;"",'2 - Unit Info'!A318,"")</f>
        <v/>
      </c>
      <c r="B321" s="169" t="str">
        <f>IF('2 - Unit Info'!K318&lt;&gt;"",'2 - Unit Info'!K318,"")</f>
        <v/>
      </c>
      <c r="C321" s="92" t="str">
        <f>'6 - Per Unit Calculation'!Q318</f>
        <v/>
      </c>
      <c r="D321" s="92" t="str">
        <f>'6 - Per Unit Calculation'!R318</f>
        <v/>
      </c>
      <c r="E321" s="91">
        <f t="shared" si="8"/>
        <v>0</v>
      </c>
      <c r="F321" s="97">
        <f t="shared" si="9"/>
        <v>0</v>
      </c>
    </row>
    <row r="322" spans="1:6" x14ac:dyDescent="0.25">
      <c r="A322" s="106" t="str">
        <f>IF('2 - Unit Info'!A319&lt;&gt;"",'2 - Unit Info'!A319,"")</f>
        <v/>
      </c>
      <c r="B322" s="169" t="str">
        <f>IF('2 - Unit Info'!K319&lt;&gt;"",'2 - Unit Info'!K319,"")</f>
        <v/>
      </c>
      <c r="C322" s="92" t="str">
        <f>'6 - Per Unit Calculation'!Q319</f>
        <v/>
      </c>
      <c r="D322" s="92" t="str">
        <f>'6 - Per Unit Calculation'!R319</f>
        <v/>
      </c>
      <c r="E322" s="91">
        <f t="shared" si="8"/>
        <v>0</v>
      </c>
      <c r="F322" s="97">
        <f t="shared" si="9"/>
        <v>0</v>
      </c>
    </row>
    <row r="323" spans="1:6" x14ac:dyDescent="0.25">
      <c r="A323" s="106" t="str">
        <f>IF('2 - Unit Info'!A320&lt;&gt;"",'2 - Unit Info'!A320,"")</f>
        <v/>
      </c>
      <c r="B323" s="169" t="str">
        <f>IF('2 - Unit Info'!K320&lt;&gt;"",'2 - Unit Info'!K320,"")</f>
        <v/>
      </c>
      <c r="C323" s="92" t="str">
        <f>'6 - Per Unit Calculation'!Q320</f>
        <v/>
      </c>
      <c r="D323" s="92" t="str">
        <f>'6 - Per Unit Calculation'!R320</f>
        <v/>
      </c>
      <c r="E323" s="91">
        <f t="shared" si="8"/>
        <v>0</v>
      </c>
      <c r="F323" s="97">
        <f t="shared" si="9"/>
        <v>0</v>
      </c>
    </row>
    <row r="324" spans="1:6" x14ac:dyDescent="0.25">
      <c r="A324" s="106" t="str">
        <f>IF('2 - Unit Info'!A321&lt;&gt;"",'2 - Unit Info'!A321,"")</f>
        <v/>
      </c>
      <c r="B324" s="169" t="str">
        <f>IF('2 - Unit Info'!K321&lt;&gt;"",'2 - Unit Info'!K321,"")</f>
        <v/>
      </c>
      <c r="C324" s="92" t="str">
        <f>'6 - Per Unit Calculation'!Q321</f>
        <v/>
      </c>
      <c r="D324" s="92" t="str">
        <f>'6 - Per Unit Calculation'!R321</f>
        <v/>
      </c>
      <c r="E324" s="91">
        <f t="shared" si="8"/>
        <v>0</v>
      </c>
      <c r="F324" s="97">
        <f t="shared" si="9"/>
        <v>0</v>
      </c>
    </row>
    <row r="325" spans="1:6" x14ac:dyDescent="0.25">
      <c r="A325" s="106" t="str">
        <f>IF('2 - Unit Info'!A322&lt;&gt;"",'2 - Unit Info'!A322,"")</f>
        <v/>
      </c>
      <c r="B325" s="169" t="str">
        <f>IF('2 - Unit Info'!K322&lt;&gt;"",'2 - Unit Info'!K322,"")</f>
        <v/>
      </c>
      <c r="C325" s="92" t="str">
        <f>'6 - Per Unit Calculation'!Q322</f>
        <v/>
      </c>
      <c r="D325" s="92" t="str">
        <f>'6 - Per Unit Calculation'!R322</f>
        <v/>
      </c>
      <c r="E325" s="91">
        <f t="shared" si="8"/>
        <v>0</v>
      </c>
      <c r="F325" s="97">
        <f t="shared" si="9"/>
        <v>0</v>
      </c>
    </row>
    <row r="326" spans="1:6" x14ac:dyDescent="0.25">
      <c r="A326" s="106" t="str">
        <f>IF('2 - Unit Info'!A323&lt;&gt;"",'2 - Unit Info'!A323,"")</f>
        <v/>
      </c>
      <c r="B326" s="169" t="str">
        <f>IF('2 - Unit Info'!K323&lt;&gt;"",'2 - Unit Info'!K323,"")</f>
        <v/>
      </c>
      <c r="C326" s="92" t="str">
        <f>'6 - Per Unit Calculation'!Q323</f>
        <v/>
      </c>
      <c r="D326" s="92" t="str">
        <f>'6 - Per Unit Calculation'!R323</f>
        <v/>
      </c>
      <c r="E326" s="91">
        <f t="shared" si="8"/>
        <v>0</v>
      </c>
      <c r="F326" s="97">
        <f t="shared" si="9"/>
        <v>0</v>
      </c>
    </row>
    <row r="327" spans="1:6" x14ac:dyDescent="0.25">
      <c r="A327" s="106" t="str">
        <f>IF('2 - Unit Info'!A324&lt;&gt;"",'2 - Unit Info'!A324,"")</f>
        <v/>
      </c>
      <c r="B327" s="169" t="str">
        <f>IF('2 - Unit Info'!K324&lt;&gt;"",'2 - Unit Info'!K324,"")</f>
        <v/>
      </c>
      <c r="C327" s="92" t="str">
        <f>'6 - Per Unit Calculation'!Q324</f>
        <v/>
      </c>
      <c r="D327" s="92" t="str">
        <f>'6 - Per Unit Calculation'!R324</f>
        <v/>
      </c>
      <c r="E327" s="91">
        <f t="shared" si="8"/>
        <v>0</v>
      </c>
      <c r="F327" s="97">
        <f t="shared" si="9"/>
        <v>0</v>
      </c>
    </row>
    <row r="328" spans="1:6" x14ac:dyDescent="0.25">
      <c r="A328" s="106" t="str">
        <f>IF('2 - Unit Info'!A325&lt;&gt;"",'2 - Unit Info'!A325,"")</f>
        <v/>
      </c>
      <c r="B328" s="169" t="str">
        <f>IF('2 - Unit Info'!K325&lt;&gt;"",'2 - Unit Info'!K325,"")</f>
        <v/>
      </c>
      <c r="C328" s="92" t="str">
        <f>'6 - Per Unit Calculation'!Q325</f>
        <v/>
      </c>
      <c r="D328" s="92" t="str">
        <f>'6 - Per Unit Calculation'!R325</f>
        <v/>
      </c>
      <c r="E328" s="91">
        <f t="shared" si="8"/>
        <v>0</v>
      </c>
      <c r="F328" s="97">
        <f t="shared" si="9"/>
        <v>0</v>
      </c>
    </row>
    <row r="329" spans="1:6" x14ac:dyDescent="0.25">
      <c r="A329" s="106" t="str">
        <f>IF('2 - Unit Info'!A326&lt;&gt;"",'2 - Unit Info'!A326,"")</f>
        <v/>
      </c>
      <c r="B329" s="169" t="str">
        <f>IF('2 - Unit Info'!K326&lt;&gt;"",'2 - Unit Info'!K326,"")</f>
        <v/>
      </c>
      <c r="C329" s="92" t="str">
        <f>'6 - Per Unit Calculation'!Q326</f>
        <v/>
      </c>
      <c r="D329" s="92" t="str">
        <f>'6 - Per Unit Calculation'!R326</f>
        <v/>
      </c>
      <c r="E329" s="91">
        <f t="shared" si="8"/>
        <v>0</v>
      </c>
      <c r="F329" s="97">
        <f t="shared" si="9"/>
        <v>0</v>
      </c>
    </row>
    <row r="330" spans="1:6" x14ac:dyDescent="0.25">
      <c r="A330" s="106" t="str">
        <f>IF('2 - Unit Info'!A327&lt;&gt;"",'2 - Unit Info'!A327,"")</f>
        <v/>
      </c>
      <c r="B330" s="169" t="str">
        <f>IF('2 - Unit Info'!K327&lt;&gt;"",'2 - Unit Info'!K327,"")</f>
        <v/>
      </c>
      <c r="C330" s="92" t="str">
        <f>'6 - Per Unit Calculation'!Q327</f>
        <v/>
      </c>
      <c r="D330" s="92" t="str">
        <f>'6 - Per Unit Calculation'!R327</f>
        <v/>
      </c>
      <c r="E330" s="91">
        <f t="shared" si="8"/>
        <v>0</v>
      </c>
      <c r="F330" s="97">
        <f t="shared" si="9"/>
        <v>0</v>
      </c>
    </row>
    <row r="331" spans="1:6" x14ac:dyDescent="0.25">
      <c r="A331" s="106" t="str">
        <f>IF('2 - Unit Info'!A328&lt;&gt;"",'2 - Unit Info'!A328,"")</f>
        <v/>
      </c>
      <c r="B331" s="169" t="str">
        <f>IF('2 - Unit Info'!K328&lt;&gt;"",'2 - Unit Info'!K328,"")</f>
        <v/>
      </c>
      <c r="C331" s="92" t="str">
        <f>'6 - Per Unit Calculation'!Q328</f>
        <v/>
      </c>
      <c r="D331" s="92" t="str">
        <f>'6 - Per Unit Calculation'!R328</f>
        <v/>
      </c>
      <c r="E331" s="91">
        <f t="shared" si="8"/>
        <v>0</v>
      </c>
      <c r="F331" s="97">
        <f t="shared" si="9"/>
        <v>0</v>
      </c>
    </row>
    <row r="332" spans="1:6" x14ac:dyDescent="0.25">
      <c r="A332" s="106" t="str">
        <f>IF('2 - Unit Info'!A329&lt;&gt;"",'2 - Unit Info'!A329,"")</f>
        <v/>
      </c>
      <c r="B332" s="169" t="str">
        <f>IF('2 - Unit Info'!K329&lt;&gt;"",'2 - Unit Info'!K329,"")</f>
        <v/>
      </c>
      <c r="C332" s="92" t="str">
        <f>'6 - Per Unit Calculation'!Q329</f>
        <v/>
      </c>
      <c r="D332" s="92" t="str">
        <f>'6 - Per Unit Calculation'!R329</f>
        <v/>
      </c>
      <c r="E332" s="91">
        <f t="shared" si="8"/>
        <v>0</v>
      </c>
      <c r="F332" s="97">
        <f t="shared" si="9"/>
        <v>0</v>
      </c>
    </row>
    <row r="333" spans="1:6" x14ac:dyDescent="0.25">
      <c r="A333" s="106" t="str">
        <f>IF('2 - Unit Info'!A330&lt;&gt;"",'2 - Unit Info'!A330,"")</f>
        <v/>
      </c>
      <c r="B333" s="169" t="str">
        <f>IF('2 - Unit Info'!K330&lt;&gt;"",'2 - Unit Info'!K330,"")</f>
        <v/>
      </c>
      <c r="C333" s="92" t="str">
        <f>'6 - Per Unit Calculation'!Q330</f>
        <v/>
      </c>
      <c r="D333" s="92" t="str">
        <f>'6 - Per Unit Calculation'!R330</f>
        <v/>
      </c>
      <c r="E333" s="91">
        <f t="shared" ref="E333:E396" si="10">IF(OR(C333="N/A based on utility billing method", C333="N/A move-in date after 3/1/2024"), "N/A", MIN(C333,D333))</f>
        <v>0</v>
      </c>
      <c r="F333" s="97">
        <f t="shared" ref="F333:F396" si="11">IF(E333="N/A", "N/A", E333*1.032)</f>
        <v>0</v>
      </c>
    </row>
    <row r="334" spans="1:6" x14ac:dyDescent="0.25">
      <c r="A334" s="106" t="str">
        <f>IF('2 - Unit Info'!A331&lt;&gt;"",'2 - Unit Info'!A331,"")</f>
        <v/>
      </c>
      <c r="B334" s="169" t="str">
        <f>IF('2 - Unit Info'!K331&lt;&gt;"",'2 - Unit Info'!K331,"")</f>
        <v/>
      </c>
      <c r="C334" s="92" t="str">
        <f>'6 - Per Unit Calculation'!Q331</f>
        <v/>
      </c>
      <c r="D334" s="92" t="str">
        <f>'6 - Per Unit Calculation'!R331</f>
        <v/>
      </c>
      <c r="E334" s="91">
        <f t="shared" si="10"/>
        <v>0</v>
      </c>
      <c r="F334" s="97">
        <f t="shared" si="11"/>
        <v>0</v>
      </c>
    </row>
    <row r="335" spans="1:6" x14ac:dyDescent="0.25">
      <c r="A335" s="106" t="str">
        <f>IF('2 - Unit Info'!A332&lt;&gt;"",'2 - Unit Info'!A332,"")</f>
        <v/>
      </c>
      <c r="B335" s="169" t="str">
        <f>IF('2 - Unit Info'!K332&lt;&gt;"",'2 - Unit Info'!K332,"")</f>
        <v/>
      </c>
      <c r="C335" s="92" t="str">
        <f>'6 - Per Unit Calculation'!Q332</f>
        <v/>
      </c>
      <c r="D335" s="92" t="str">
        <f>'6 - Per Unit Calculation'!R332</f>
        <v/>
      </c>
      <c r="E335" s="91">
        <f t="shared" si="10"/>
        <v>0</v>
      </c>
      <c r="F335" s="97">
        <f t="shared" si="11"/>
        <v>0</v>
      </c>
    </row>
    <row r="336" spans="1:6" x14ac:dyDescent="0.25">
      <c r="A336" s="106" t="str">
        <f>IF('2 - Unit Info'!A333&lt;&gt;"",'2 - Unit Info'!A333,"")</f>
        <v/>
      </c>
      <c r="B336" s="169" t="str">
        <f>IF('2 - Unit Info'!K333&lt;&gt;"",'2 - Unit Info'!K333,"")</f>
        <v/>
      </c>
      <c r="C336" s="92" t="str">
        <f>'6 - Per Unit Calculation'!Q333</f>
        <v/>
      </c>
      <c r="D336" s="92" t="str">
        <f>'6 - Per Unit Calculation'!R333</f>
        <v/>
      </c>
      <c r="E336" s="91">
        <f t="shared" si="10"/>
        <v>0</v>
      </c>
      <c r="F336" s="97">
        <f t="shared" si="11"/>
        <v>0</v>
      </c>
    </row>
    <row r="337" spans="1:6" x14ac:dyDescent="0.25">
      <c r="A337" s="106" t="str">
        <f>IF('2 - Unit Info'!A334&lt;&gt;"",'2 - Unit Info'!A334,"")</f>
        <v/>
      </c>
      <c r="B337" s="169" t="str">
        <f>IF('2 - Unit Info'!K334&lt;&gt;"",'2 - Unit Info'!K334,"")</f>
        <v/>
      </c>
      <c r="C337" s="92" t="str">
        <f>'6 - Per Unit Calculation'!Q334</f>
        <v/>
      </c>
      <c r="D337" s="92" t="str">
        <f>'6 - Per Unit Calculation'!R334</f>
        <v/>
      </c>
      <c r="E337" s="91">
        <f t="shared" si="10"/>
        <v>0</v>
      </c>
      <c r="F337" s="97">
        <f t="shared" si="11"/>
        <v>0</v>
      </c>
    </row>
    <row r="338" spans="1:6" x14ac:dyDescent="0.25">
      <c r="A338" s="106" t="str">
        <f>IF('2 - Unit Info'!A335&lt;&gt;"",'2 - Unit Info'!A335,"")</f>
        <v/>
      </c>
      <c r="B338" s="169" t="str">
        <f>IF('2 - Unit Info'!K335&lt;&gt;"",'2 - Unit Info'!K335,"")</f>
        <v/>
      </c>
      <c r="C338" s="92" t="str">
        <f>'6 - Per Unit Calculation'!Q335</f>
        <v/>
      </c>
      <c r="D338" s="92" t="str">
        <f>'6 - Per Unit Calculation'!R335</f>
        <v/>
      </c>
      <c r="E338" s="91">
        <f t="shared" si="10"/>
        <v>0</v>
      </c>
      <c r="F338" s="97">
        <f t="shared" si="11"/>
        <v>0</v>
      </c>
    </row>
    <row r="339" spans="1:6" x14ac:dyDescent="0.25">
      <c r="A339" s="106" t="str">
        <f>IF('2 - Unit Info'!A336&lt;&gt;"",'2 - Unit Info'!A336,"")</f>
        <v/>
      </c>
      <c r="B339" s="169" t="str">
        <f>IF('2 - Unit Info'!K336&lt;&gt;"",'2 - Unit Info'!K336,"")</f>
        <v/>
      </c>
      <c r="C339" s="92" t="str">
        <f>'6 - Per Unit Calculation'!Q336</f>
        <v/>
      </c>
      <c r="D339" s="92" t="str">
        <f>'6 - Per Unit Calculation'!R336</f>
        <v/>
      </c>
      <c r="E339" s="91">
        <f t="shared" si="10"/>
        <v>0</v>
      </c>
      <c r="F339" s="97">
        <f t="shared" si="11"/>
        <v>0</v>
      </c>
    </row>
    <row r="340" spans="1:6" x14ac:dyDescent="0.25">
      <c r="A340" s="106" t="str">
        <f>IF('2 - Unit Info'!A337&lt;&gt;"",'2 - Unit Info'!A337,"")</f>
        <v/>
      </c>
      <c r="B340" s="169" t="str">
        <f>IF('2 - Unit Info'!K337&lt;&gt;"",'2 - Unit Info'!K337,"")</f>
        <v/>
      </c>
      <c r="C340" s="92" t="str">
        <f>'6 - Per Unit Calculation'!Q337</f>
        <v/>
      </c>
      <c r="D340" s="92" t="str">
        <f>'6 - Per Unit Calculation'!R337</f>
        <v/>
      </c>
      <c r="E340" s="91">
        <f t="shared" si="10"/>
        <v>0</v>
      </c>
      <c r="F340" s="97">
        <f t="shared" si="11"/>
        <v>0</v>
      </c>
    </row>
    <row r="341" spans="1:6" x14ac:dyDescent="0.25">
      <c r="A341" s="106" t="str">
        <f>IF('2 - Unit Info'!A338&lt;&gt;"",'2 - Unit Info'!A338,"")</f>
        <v/>
      </c>
      <c r="B341" s="169" t="str">
        <f>IF('2 - Unit Info'!K338&lt;&gt;"",'2 - Unit Info'!K338,"")</f>
        <v/>
      </c>
      <c r="C341" s="92" t="str">
        <f>'6 - Per Unit Calculation'!Q338</f>
        <v/>
      </c>
      <c r="D341" s="92" t="str">
        <f>'6 - Per Unit Calculation'!R338</f>
        <v/>
      </c>
      <c r="E341" s="91">
        <f t="shared" si="10"/>
        <v>0</v>
      </c>
      <c r="F341" s="97">
        <f t="shared" si="11"/>
        <v>0</v>
      </c>
    </row>
    <row r="342" spans="1:6" x14ac:dyDescent="0.25">
      <c r="A342" s="106" t="str">
        <f>IF('2 - Unit Info'!A339&lt;&gt;"",'2 - Unit Info'!A339,"")</f>
        <v/>
      </c>
      <c r="B342" s="169" t="str">
        <f>IF('2 - Unit Info'!K339&lt;&gt;"",'2 - Unit Info'!K339,"")</f>
        <v/>
      </c>
      <c r="C342" s="92" t="str">
        <f>'6 - Per Unit Calculation'!Q339</f>
        <v/>
      </c>
      <c r="D342" s="92" t="str">
        <f>'6 - Per Unit Calculation'!R339</f>
        <v/>
      </c>
      <c r="E342" s="91">
        <f t="shared" si="10"/>
        <v>0</v>
      </c>
      <c r="F342" s="97">
        <f t="shared" si="11"/>
        <v>0</v>
      </c>
    </row>
    <row r="343" spans="1:6" x14ac:dyDescent="0.25">
      <c r="A343" s="106" t="str">
        <f>IF('2 - Unit Info'!A340&lt;&gt;"",'2 - Unit Info'!A340,"")</f>
        <v/>
      </c>
      <c r="B343" s="169" t="str">
        <f>IF('2 - Unit Info'!K340&lt;&gt;"",'2 - Unit Info'!K340,"")</f>
        <v/>
      </c>
      <c r="C343" s="92" t="str">
        <f>'6 - Per Unit Calculation'!Q340</f>
        <v/>
      </c>
      <c r="D343" s="92" t="str">
        <f>'6 - Per Unit Calculation'!R340</f>
        <v/>
      </c>
      <c r="E343" s="91">
        <f t="shared" si="10"/>
        <v>0</v>
      </c>
      <c r="F343" s="97">
        <f t="shared" si="11"/>
        <v>0</v>
      </c>
    </row>
    <row r="344" spans="1:6" x14ac:dyDescent="0.25">
      <c r="A344" s="106" t="str">
        <f>IF('2 - Unit Info'!A341&lt;&gt;"",'2 - Unit Info'!A341,"")</f>
        <v/>
      </c>
      <c r="B344" s="169" t="str">
        <f>IF('2 - Unit Info'!K341&lt;&gt;"",'2 - Unit Info'!K341,"")</f>
        <v/>
      </c>
      <c r="C344" s="92" t="str">
        <f>'6 - Per Unit Calculation'!Q341</f>
        <v/>
      </c>
      <c r="D344" s="92" t="str">
        <f>'6 - Per Unit Calculation'!R341</f>
        <v/>
      </c>
      <c r="E344" s="91">
        <f t="shared" si="10"/>
        <v>0</v>
      </c>
      <c r="F344" s="97">
        <f t="shared" si="11"/>
        <v>0</v>
      </c>
    </row>
    <row r="345" spans="1:6" x14ac:dyDescent="0.25">
      <c r="A345" s="106" t="str">
        <f>IF('2 - Unit Info'!A342&lt;&gt;"",'2 - Unit Info'!A342,"")</f>
        <v/>
      </c>
      <c r="B345" s="169" t="str">
        <f>IF('2 - Unit Info'!K342&lt;&gt;"",'2 - Unit Info'!K342,"")</f>
        <v/>
      </c>
      <c r="C345" s="92" t="str">
        <f>'6 - Per Unit Calculation'!Q342</f>
        <v/>
      </c>
      <c r="D345" s="92" t="str">
        <f>'6 - Per Unit Calculation'!R342</f>
        <v/>
      </c>
      <c r="E345" s="91">
        <f t="shared" si="10"/>
        <v>0</v>
      </c>
      <c r="F345" s="97">
        <f t="shared" si="11"/>
        <v>0</v>
      </c>
    </row>
    <row r="346" spans="1:6" x14ac:dyDescent="0.25">
      <c r="A346" s="106" t="str">
        <f>IF('2 - Unit Info'!A343&lt;&gt;"",'2 - Unit Info'!A343,"")</f>
        <v/>
      </c>
      <c r="B346" s="169" t="str">
        <f>IF('2 - Unit Info'!K343&lt;&gt;"",'2 - Unit Info'!K343,"")</f>
        <v/>
      </c>
      <c r="C346" s="92" t="str">
        <f>'6 - Per Unit Calculation'!Q343</f>
        <v/>
      </c>
      <c r="D346" s="92" t="str">
        <f>'6 - Per Unit Calculation'!R343</f>
        <v/>
      </c>
      <c r="E346" s="91">
        <f t="shared" si="10"/>
        <v>0</v>
      </c>
      <c r="F346" s="97">
        <f t="shared" si="11"/>
        <v>0</v>
      </c>
    </row>
    <row r="347" spans="1:6" x14ac:dyDescent="0.25">
      <c r="A347" s="106" t="str">
        <f>IF('2 - Unit Info'!A344&lt;&gt;"",'2 - Unit Info'!A344,"")</f>
        <v/>
      </c>
      <c r="B347" s="169" t="str">
        <f>IF('2 - Unit Info'!K344&lt;&gt;"",'2 - Unit Info'!K344,"")</f>
        <v/>
      </c>
      <c r="C347" s="92" t="str">
        <f>'6 - Per Unit Calculation'!Q344</f>
        <v/>
      </c>
      <c r="D347" s="92" t="str">
        <f>'6 - Per Unit Calculation'!R344</f>
        <v/>
      </c>
      <c r="E347" s="91">
        <f t="shared" si="10"/>
        <v>0</v>
      </c>
      <c r="F347" s="97">
        <f t="shared" si="11"/>
        <v>0</v>
      </c>
    </row>
    <row r="348" spans="1:6" x14ac:dyDescent="0.25">
      <c r="A348" s="106" t="str">
        <f>IF('2 - Unit Info'!A345&lt;&gt;"",'2 - Unit Info'!A345,"")</f>
        <v/>
      </c>
      <c r="B348" s="169" t="str">
        <f>IF('2 - Unit Info'!K345&lt;&gt;"",'2 - Unit Info'!K345,"")</f>
        <v/>
      </c>
      <c r="C348" s="92" t="str">
        <f>'6 - Per Unit Calculation'!Q345</f>
        <v/>
      </c>
      <c r="D348" s="92" t="str">
        <f>'6 - Per Unit Calculation'!R345</f>
        <v/>
      </c>
      <c r="E348" s="91">
        <f t="shared" si="10"/>
        <v>0</v>
      </c>
      <c r="F348" s="97">
        <f t="shared" si="11"/>
        <v>0</v>
      </c>
    </row>
    <row r="349" spans="1:6" x14ac:dyDescent="0.25">
      <c r="A349" s="106" t="str">
        <f>IF('2 - Unit Info'!A346&lt;&gt;"",'2 - Unit Info'!A346,"")</f>
        <v/>
      </c>
      <c r="B349" s="169" t="str">
        <f>IF('2 - Unit Info'!K346&lt;&gt;"",'2 - Unit Info'!K346,"")</f>
        <v/>
      </c>
      <c r="C349" s="92" t="str">
        <f>'6 - Per Unit Calculation'!Q346</f>
        <v/>
      </c>
      <c r="D349" s="92" t="str">
        <f>'6 - Per Unit Calculation'!R346</f>
        <v/>
      </c>
      <c r="E349" s="91">
        <f t="shared" si="10"/>
        <v>0</v>
      </c>
      <c r="F349" s="97">
        <f t="shared" si="11"/>
        <v>0</v>
      </c>
    </row>
    <row r="350" spans="1:6" x14ac:dyDescent="0.25">
      <c r="A350" s="106" t="str">
        <f>IF('2 - Unit Info'!A347&lt;&gt;"",'2 - Unit Info'!A347,"")</f>
        <v/>
      </c>
      <c r="B350" s="169" t="str">
        <f>IF('2 - Unit Info'!K347&lt;&gt;"",'2 - Unit Info'!K347,"")</f>
        <v/>
      </c>
      <c r="C350" s="92" t="str">
        <f>'6 - Per Unit Calculation'!Q347</f>
        <v/>
      </c>
      <c r="D350" s="92" t="str">
        <f>'6 - Per Unit Calculation'!R347</f>
        <v/>
      </c>
      <c r="E350" s="91">
        <f t="shared" si="10"/>
        <v>0</v>
      </c>
      <c r="F350" s="97">
        <f t="shared" si="11"/>
        <v>0</v>
      </c>
    </row>
    <row r="351" spans="1:6" x14ac:dyDescent="0.25">
      <c r="A351" s="106" t="str">
        <f>IF('2 - Unit Info'!A348&lt;&gt;"",'2 - Unit Info'!A348,"")</f>
        <v/>
      </c>
      <c r="B351" s="169" t="str">
        <f>IF('2 - Unit Info'!K348&lt;&gt;"",'2 - Unit Info'!K348,"")</f>
        <v/>
      </c>
      <c r="C351" s="92" t="str">
        <f>'6 - Per Unit Calculation'!Q348</f>
        <v/>
      </c>
      <c r="D351" s="92" t="str">
        <f>'6 - Per Unit Calculation'!R348</f>
        <v/>
      </c>
      <c r="E351" s="91">
        <f t="shared" si="10"/>
        <v>0</v>
      </c>
      <c r="F351" s="97">
        <f t="shared" si="11"/>
        <v>0</v>
      </c>
    </row>
    <row r="352" spans="1:6" x14ac:dyDescent="0.25">
      <c r="A352" s="106" t="str">
        <f>IF('2 - Unit Info'!A349&lt;&gt;"",'2 - Unit Info'!A349,"")</f>
        <v/>
      </c>
      <c r="B352" s="169" t="str">
        <f>IF('2 - Unit Info'!K349&lt;&gt;"",'2 - Unit Info'!K349,"")</f>
        <v/>
      </c>
      <c r="C352" s="92" t="str">
        <f>'6 - Per Unit Calculation'!Q349</f>
        <v/>
      </c>
      <c r="D352" s="92" t="str">
        <f>'6 - Per Unit Calculation'!R349</f>
        <v/>
      </c>
      <c r="E352" s="91">
        <f t="shared" si="10"/>
        <v>0</v>
      </c>
      <c r="F352" s="97">
        <f t="shared" si="11"/>
        <v>0</v>
      </c>
    </row>
    <row r="353" spans="1:6" x14ac:dyDescent="0.25">
      <c r="A353" s="106" t="str">
        <f>IF('2 - Unit Info'!A350&lt;&gt;"",'2 - Unit Info'!A350,"")</f>
        <v/>
      </c>
      <c r="B353" s="169" t="str">
        <f>IF('2 - Unit Info'!K350&lt;&gt;"",'2 - Unit Info'!K350,"")</f>
        <v/>
      </c>
      <c r="C353" s="92" t="str">
        <f>'6 - Per Unit Calculation'!Q350</f>
        <v/>
      </c>
      <c r="D353" s="92" t="str">
        <f>'6 - Per Unit Calculation'!R350</f>
        <v/>
      </c>
      <c r="E353" s="91">
        <f t="shared" si="10"/>
        <v>0</v>
      </c>
      <c r="F353" s="97">
        <f t="shared" si="11"/>
        <v>0</v>
      </c>
    </row>
    <row r="354" spans="1:6" x14ac:dyDescent="0.25">
      <c r="A354" s="106" t="str">
        <f>IF('2 - Unit Info'!A351&lt;&gt;"",'2 - Unit Info'!A351,"")</f>
        <v/>
      </c>
      <c r="B354" s="169" t="str">
        <f>IF('2 - Unit Info'!K351&lt;&gt;"",'2 - Unit Info'!K351,"")</f>
        <v/>
      </c>
      <c r="C354" s="92" t="str">
        <f>'6 - Per Unit Calculation'!Q351</f>
        <v/>
      </c>
      <c r="D354" s="92" t="str">
        <f>'6 - Per Unit Calculation'!R351</f>
        <v/>
      </c>
      <c r="E354" s="91">
        <f t="shared" si="10"/>
        <v>0</v>
      </c>
      <c r="F354" s="97">
        <f t="shared" si="11"/>
        <v>0</v>
      </c>
    </row>
    <row r="355" spans="1:6" x14ac:dyDescent="0.25">
      <c r="A355" s="106" t="str">
        <f>IF('2 - Unit Info'!A352&lt;&gt;"",'2 - Unit Info'!A352,"")</f>
        <v/>
      </c>
      <c r="B355" s="169" t="str">
        <f>IF('2 - Unit Info'!K352&lt;&gt;"",'2 - Unit Info'!K352,"")</f>
        <v/>
      </c>
      <c r="C355" s="92" t="str">
        <f>'6 - Per Unit Calculation'!Q352</f>
        <v/>
      </c>
      <c r="D355" s="92" t="str">
        <f>'6 - Per Unit Calculation'!R352</f>
        <v/>
      </c>
      <c r="E355" s="91">
        <f t="shared" si="10"/>
        <v>0</v>
      </c>
      <c r="F355" s="97">
        <f t="shared" si="11"/>
        <v>0</v>
      </c>
    </row>
    <row r="356" spans="1:6" x14ac:dyDescent="0.25">
      <c r="A356" s="106" t="str">
        <f>IF('2 - Unit Info'!A353&lt;&gt;"",'2 - Unit Info'!A353,"")</f>
        <v/>
      </c>
      <c r="B356" s="169" t="str">
        <f>IF('2 - Unit Info'!K353&lt;&gt;"",'2 - Unit Info'!K353,"")</f>
        <v/>
      </c>
      <c r="C356" s="92" t="str">
        <f>'6 - Per Unit Calculation'!Q353</f>
        <v/>
      </c>
      <c r="D356" s="92" t="str">
        <f>'6 - Per Unit Calculation'!R353</f>
        <v/>
      </c>
      <c r="E356" s="91">
        <f t="shared" si="10"/>
        <v>0</v>
      </c>
      <c r="F356" s="97">
        <f t="shared" si="11"/>
        <v>0</v>
      </c>
    </row>
    <row r="357" spans="1:6" x14ac:dyDescent="0.25">
      <c r="A357" s="106" t="str">
        <f>IF('2 - Unit Info'!A354&lt;&gt;"",'2 - Unit Info'!A354,"")</f>
        <v/>
      </c>
      <c r="B357" s="169" t="str">
        <f>IF('2 - Unit Info'!K354&lt;&gt;"",'2 - Unit Info'!K354,"")</f>
        <v/>
      </c>
      <c r="C357" s="92" t="str">
        <f>'6 - Per Unit Calculation'!Q354</f>
        <v/>
      </c>
      <c r="D357" s="92" t="str">
        <f>'6 - Per Unit Calculation'!R354</f>
        <v/>
      </c>
      <c r="E357" s="91">
        <f t="shared" si="10"/>
        <v>0</v>
      </c>
      <c r="F357" s="97">
        <f t="shared" si="11"/>
        <v>0</v>
      </c>
    </row>
    <row r="358" spans="1:6" x14ac:dyDescent="0.25">
      <c r="A358" s="106" t="str">
        <f>IF('2 - Unit Info'!A355&lt;&gt;"",'2 - Unit Info'!A355,"")</f>
        <v/>
      </c>
      <c r="B358" s="169" t="str">
        <f>IF('2 - Unit Info'!K355&lt;&gt;"",'2 - Unit Info'!K355,"")</f>
        <v/>
      </c>
      <c r="C358" s="92" t="str">
        <f>'6 - Per Unit Calculation'!Q355</f>
        <v/>
      </c>
      <c r="D358" s="92" t="str">
        <f>'6 - Per Unit Calculation'!R355</f>
        <v/>
      </c>
      <c r="E358" s="91">
        <f t="shared" si="10"/>
        <v>0</v>
      </c>
      <c r="F358" s="97">
        <f t="shared" si="11"/>
        <v>0</v>
      </c>
    </row>
    <row r="359" spans="1:6" x14ac:dyDescent="0.25">
      <c r="A359" s="106" t="str">
        <f>IF('2 - Unit Info'!A356&lt;&gt;"",'2 - Unit Info'!A356,"")</f>
        <v/>
      </c>
      <c r="B359" s="169" t="str">
        <f>IF('2 - Unit Info'!K356&lt;&gt;"",'2 - Unit Info'!K356,"")</f>
        <v/>
      </c>
      <c r="C359" s="92" t="str">
        <f>'6 - Per Unit Calculation'!Q356</f>
        <v/>
      </c>
      <c r="D359" s="92" t="str">
        <f>'6 - Per Unit Calculation'!R356</f>
        <v/>
      </c>
      <c r="E359" s="91">
        <f t="shared" si="10"/>
        <v>0</v>
      </c>
      <c r="F359" s="97">
        <f t="shared" si="11"/>
        <v>0</v>
      </c>
    </row>
    <row r="360" spans="1:6" x14ac:dyDescent="0.25">
      <c r="A360" s="106" t="str">
        <f>IF('2 - Unit Info'!A357&lt;&gt;"",'2 - Unit Info'!A357,"")</f>
        <v/>
      </c>
      <c r="B360" s="169" t="str">
        <f>IF('2 - Unit Info'!K357&lt;&gt;"",'2 - Unit Info'!K357,"")</f>
        <v/>
      </c>
      <c r="C360" s="92" t="str">
        <f>'6 - Per Unit Calculation'!Q357</f>
        <v/>
      </c>
      <c r="D360" s="92" t="str">
        <f>'6 - Per Unit Calculation'!R357</f>
        <v/>
      </c>
      <c r="E360" s="91">
        <f t="shared" si="10"/>
        <v>0</v>
      </c>
      <c r="F360" s="97">
        <f t="shared" si="11"/>
        <v>0</v>
      </c>
    </row>
    <row r="361" spans="1:6" x14ac:dyDescent="0.25">
      <c r="A361" s="106" t="str">
        <f>IF('2 - Unit Info'!A358&lt;&gt;"",'2 - Unit Info'!A358,"")</f>
        <v/>
      </c>
      <c r="B361" s="169" t="str">
        <f>IF('2 - Unit Info'!K358&lt;&gt;"",'2 - Unit Info'!K358,"")</f>
        <v/>
      </c>
      <c r="C361" s="92" t="str">
        <f>'6 - Per Unit Calculation'!Q358</f>
        <v/>
      </c>
      <c r="D361" s="92" t="str">
        <f>'6 - Per Unit Calculation'!R358</f>
        <v/>
      </c>
      <c r="E361" s="91">
        <f t="shared" si="10"/>
        <v>0</v>
      </c>
      <c r="F361" s="97">
        <f t="shared" si="11"/>
        <v>0</v>
      </c>
    </row>
    <row r="362" spans="1:6" x14ac:dyDescent="0.25">
      <c r="A362" s="106" t="str">
        <f>IF('2 - Unit Info'!A359&lt;&gt;"",'2 - Unit Info'!A359,"")</f>
        <v/>
      </c>
      <c r="B362" s="169" t="str">
        <f>IF('2 - Unit Info'!K359&lt;&gt;"",'2 - Unit Info'!K359,"")</f>
        <v/>
      </c>
      <c r="C362" s="92" t="str">
        <f>'6 - Per Unit Calculation'!Q359</f>
        <v/>
      </c>
      <c r="D362" s="92" t="str">
        <f>'6 - Per Unit Calculation'!R359</f>
        <v/>
      </c>
      <c r="E362" s="91">
        <f t="shared" si="10"/>
        <v>0</v>
      </c>
      <c r="F362" s="97">
        <f t="shared" si="11"/>
        <v>0</v>
      </c>
    </row>
    <row r="363" spans="1:6" x14ac:dyDescent="0.25">
      <c r="A363" s="106" t="str">
        <f>IF('2 - Unit Info'!A360&lt;&gt;"",'2 - Unit Info'!A360,"")</f>
        <v/>
      </c>
      <c r="B363" s="169" t="str">
        <f>IF('2 - Unit Info'!K360&lt;&gt;"",'2 - Unit Info'!K360,"")</f>
        <v/>
      </c>
      <c r="C363" s="92" t="str">
        <f>'6 - Per Unit Calculation'!Q360</f>
        <v/>
      </c>
      <c r="D363" s="92" t="str">
        <f>'6 - Per Unit Calculation'!R360</f>
        <v/>
      </c>
      <c r="E363" s="91">
        <f t="shared" si="10"/>
        <v>0</v>
      </c>
      <c r="F363" s="97">
        <f t="shared" si="11"/>
        <v>0</v>
      </c>
    </row>
    <row r="364" spans="1:6" x14ac:dyDescent="0.25">
      <c r="A364" s="106" t="str">
        <f>IF('2 - Unit Info'!A361&lt;&gt;"",'2 - Unit Info'!A361,"")</f>
        <v/>
      </c>
      <c r="B364" s="169" t="str">
        <f>IF('2 - Unit Info'!K361&lt;&gt;"",'2 - Unit Info'!K361,"")</f>
        <v/>
      </c>
      <c r="C364" s="92" t="str">
        <f>'6 - Per Unit Calculation'!Q361</f>
        <v/>
      </c>
      <c r="D364" s="92" t="str">
        <f>'6 - Per Unit Calculation'!R361</f>
        <v/>
      </c>
      <c r="E364" s="91">
        <f t="shared" si="10"/>
        <v>0</v>
      </c>
      <c r="F364" s="97">
        <f t="shared" si="11"/>
        <v>0</v>
      </c>
    </row>
    <row r="365" spans="1:6" x14ac:dyDescent="0.25">
      <c r="A365" s="106" t="str">
        <f>IF('2 - Unit Info'!A362&lt;&gt;"",'2 - Unit Info'!A362,"")</f>
        <v/>
      </c>
      <c r="B365" s="169" t="str">
        <f>IF('2 - Unit Info'!K362&lt;&gt;"",'2 - Unit Info'!K362,"")</f>
        <v/>
      </c>
      <c r="C365" s="92" t="str">
        <f>'6 - Per Unit Calculation'!Q362</f>
        <v/>
      </c>
      <c r="D365" s="92" t="str">
        <f>'6 - Per Unit Calculation'!R362</f>
        <v/>
      </c>
      <c r="E365" s="91">
        <f t="shared" si="10"/>
        <v>0</v>
      </c>
      <c r="F365" s="97">
        <f t="shared" si="11"/>
        <v>0</v>
      </c>
    </row>
    <row r="366" spans="1:6" x14ac:dyDescent="0.25">
      <c r="A366" s="106" t="str">
        <f>IF('2 - Unit Info'!A363&lt;&gt;"",'2 - Unit Info'!A363,"")</f>
        <v/>
      </c>
      <c r="B366" s="169" t="str">
        <f>IF('2 - Unit Info'!K363&lt;&gt;"",'2 - Unit Info'!K363,"")</f>
        <v/>
      </c>
      <c r="C366" s="92" t="str">
        <f>'6 - Per Unit Calculation'!Q363</f>
        <v/>
      </c>
      <c r="D366" s="92" t="str">
        <f>'6 - Per Unit Calculation'!R363</f>
        <v/>
      </c>
      <c r="E366" s="91">
        <f t="shared" si="10"/>
        <v>0</v>
      </c>
      <c r="F366" s="97">
        <f t="shared" si="11"/>
        <v>0</v>
      </c>
    </row>
    <row r="367" spans="1:6" x14ac:dyDescent="0.25">
      <c r="A367" s="106" t="str">
        <f>IF('2 - Unit Info'!A364&lt;&gt;"",'2 - Unit Info'!A364,"")</f>
        <v/>
      </c>
      <c r="B367" s="169" t="str">
        <f>IF('2 - Unit Info'!K364&lt;&gt;"",'2 - Unit Info'!K364,"")</f>
        <v/>
      </c>
      <c r="C367" s="92" t="str">
        <f>'6 - Per Unit Calculation'!Q364</f>
        <v/>
      </c>
      <c r="D367" s="92" t="str">
        <f>'6 - Per Unit Calculation'!R364</f>
        <v/>
      </c>
      <c r="E367" s="91">
        <f t="shared" si="10"/>
        <v>0</v>
      </c>
      <c r="F367" s="97">
        <f t="shared" si="11"/>
        <v>0</v>
      </c>
    </row>
    <row r="368" spans="1:6" x14ac:dyDescent="0.25">
      <c r="A368" s="106" t="str">
        <f>IF('2 - Unit Info'!A365&lt;&gt;"",'2 - Unit Info'!A365,"")</f>
        <v/>
      </c>
      <c r="B368" s="169" t="str">
        <f>IF('2 - Unit Info'!K365&lt;&gt;"",'2 - Unit Info'!K365,"")</f>
        <v/>
      </c>
      <c r="C368" s="92" t="str">
        <f>'6 - Per Unit Calculation'!Q365</f>
        <v/>
      </c>
      <c r="D368" s="92" t="str">
        <f>'6 - Per Unit Calculation'!R365</f>
        <v/>
      </c>
      <c r="E368" s="91">
        <f t="shared" si="10"/>
        <v>0</v>
      </c>
      <c r="F368" s="97">
        <f t="shared" si="11"/>
        <v>0</v>
      </c>
    </row>
    <row r="369" spans="1:6" x14ac:dyDescent="0.25">
      <c r="A369" s="106" t="str">
        <f>IF('2 - Unit Info'!A366&lt;&gt;"",'2 - Unit Info'!A366,"")</f>
        <v/>
      </c>
      <c r="B369" s="169" t="str">
        <f>IF('2 - Unit Info'!K366&lt;&gt;"",'2 - Unit Info'!K366,"")</f>
        <v/>
      </c>
      <c r="C369" s="92" t="str">
        <f>'6 - Per Unit Calculation'!Q366</f>
        <v/>
      </c>
      <c r="D369" s="92" t="str">
        <f>'6 - Per Unit Calculation'!R366</f>
        <v/>
      </c>
      <c r="E369" s="91">
        <f t="shared" si="10"/>
        <v>0</v>
      </c>
      <c r="F369" s="97">
        <f t="shared" si="11"/>
        <v>0</v>
      </c>
    </row>
    <row r="370" spans="1:6" x14ac:dyDescent="0.25">
      <c r="A370" s="106" t="str">
        <f>IF('2 - Unit Info'!A367&lt;&gt;"",'2 - Unit Info'!A367,"")</f>
        <v/>
      </c>
      <c r="B370" s="169" t="str">
        <f>IF('2 - Unit Info'!K367&lt;&gt;"",'2 - Unit Info'!K367,"")</f>
        <v/>
      </c>
      <c r="C370" s="92" t="str">
        <f>'6 - Per Unit Calculation'!Q367</f>
        <v/>
      </c>
      <c r="D370" s="92" t="str">
        <f>'6 - Per Unit Calculation'!R367</f>
        <v/>
      </c>
      <c r="E370" s="91">
        <f t="shared" si="10"/>
        <v>0</v>
      </c>
      <c r="F370" s="97">
        <f t="shared" si="11"/>
        <v>0</v>
      </c>
    </row>
    <row r="371" spans="1:6" x14ac:dyDescent="0.25">
      <c r="A371" s="106" t="str">
        <f>IF('2 - Unit Info'!A368&lt;&gt;"",'2 - Unit Info'!A368,"")</f>
        <v/>
      </c>
      <c r="B371" s="169" t="str">
        <f>IF('2 - Unit Info'!K368&lt;&gt;"",'2 - Unit Info'!K368,"")</f>
        <v/>
      </c>
      <c r="C371" s="92" t="str">
        <f>'6 - Per Unit Calculation'!Q368</f>
        <v/>
      </c>
      <c r="D371" s="92" t="str">
        <f>'6 - Per Unit Calculation'!R368</f>
        <v/>
      </c>
      <c r="E371" s="91">
        <f t="shared" si="10"/>
        <v>0</v>
      </c>
      <c r="F371" s="97">
        <f t="shared" si="11"/>
        <v>0</v>
      </c>
    </row>
    <row r="372" spans="1:6" x14ac:dyDescent="0.25">
      <c r="A372" s="106" t="str">
        <f>IF('2 - Unit Info'!A369&lt;&gt;"",'2 - Unit Info'!A369,"")</f>
        <v/>
      </c>
      <c r="B372" s="169" t="str">
        <f>IF('2 - Unit Info'!K369&lt;&gt;"",'2 - Unit Info'!K369,"")</f>
        <v/>
      </c>
      <c r="C372" s="92" t="str">
        <f>'6 - Per Unit Calculation'!Q369</f>
        <v/>
      </c>
      <c r="D372" s="92" t="str">
        <f>'6 - Per Unit Calculation'!R369</f>
        <v/>
      </c>
      <c r="E372" s="91">
        <f t="shared" si="10"/>
        <v>0</v>
      </c>
      <c r="F372" s="97">
        <f t="shared" si="11"/>
        <v>0</v>
      </c>
    </row>
    <row r="373" spans="1:6" x14ac:dyDescent="0.25">
      <c r="A373" s="106" t="str">
        <f>IF('2 - Unit Info'!A370&lt;&gt;"",'2 - Unit Info'!A370,"")</f>
        <v/>
      </c>
      <c r="B373" s="169" t="str">
        <f>IF('2 - Unit Info'!K370&lt;&gt;"",'2 - Unit Info'!K370,"")</f>
        <v/>
      </c>
      <c r="C373" s="92" t="str">
        <f>'6 - Per Unit Calculation'!Q370</f>
        <v/>
      </c>
      <c r="D373" s="92" t="str">
        <f>'6 - Per Unit Calculation'!R370</f>
        <v/>
      </c>
      <c r="E373" s="91">
        <f t="shared" si="10"/>
        <v>0</v>
      </c>
      <c r="F373" s="97">
        <f t="shared" si="11"/>
        <v>0</v>
      </c>
    </row>
    <row r="374" spans="1:6" x14ac:dyDescent="0.25">
      <c r="A374" s="106" t="str">
        <f>IF('2 - Unit Info'!A371&lt;&gt;"",'2 - Unit Info'!A371,"")</f>
        <v/>
      </c>
      <c r="B374" s="169" t="str">
        <f>IF('2 - Unit Info'!K371&lt;&gt;"",'2 - Unit Info'!K371,"")</f>
        <v/>
      </c>
      <c r="C374" s="92" t="str">
        <f>'6 - Per Unit Calculation'!Q371</f>
        <v/>
      </c>
      <c r="D374" s="92" t="str">
        <f>'6 - Per Unit Calculation'!R371</f>
        <v/>
      </c>
      <c r="E374" s="91">
        <f t="shared" si="10"/>
        <v>0</v>
      </c>
      <c r="F374" s="97">
        <f t="shared" si="11"/>
        <v>0</v>
      </c>
    </row>
    <row r="375" spans="1:6" x14ac:dyDescent="0.25">
      <c r="A375" s="106" t="str">
        <f>IF('2 - Unit Info'!A372&lt;&gt;"",'2 - Unit Info'!A372,"")</f>
        <v/>
      </c>
      <c r="B375" s="169" t="str">
        <f>IF('2 - Unit Info'!K372&lt;&gt;"",'2 - Unit Info'!K372,"")</f>
        <v/>
      </c>
      <c r="C375" s="92" t="str">
        <f>'6 - Per Unit Calculation'!Q372</f>
        <v/>
      </c>
      <c r="D375" s="92" t="str">
        <f>'6 - Per Unit Calculation'!R372</f>
        <v/>
      </c>
      <c r="E375" s="91">
        <f t="shared" si="10"/>
        <v>0</v>
      </c>
      <c r="F375" s="97">
        <f t="shared" si="11"/>
        <v>0</v>
      </c>
    </row>
    <row r="376" spans="1:6" x14ac:dyDescent="0.25">
      <c r="A376" s="106" t="str">
        <f>IF('2 - Unit Info'!A373&lt;&gt;"",'2 - Unit Info'!A373,"")</f>
        <v/>
      </c>
      <c r="B376" s="169" t="str">
        <f>IF('2 - Unit Info'!K373&lt;&gt;"",'2 - Unit Info'!K373,"")</f>
        <v/>
      </c>
      <c r="C376" s="92" t="str">
        <f>'6 - Per Unit Calculation'!Q373</f>
        <v/>
      </c>
      <c r="D376" s="92" t="str">
        <f>'6 - Per Unit Calculation'!R373</f>
        <v/>
      </c>
      <c r="E376" s="91">
        <f t="shared" si="10"/>
        <v>0</v>
      </c>
      <c r="F376" s="97">
        <f t="shared" si="11"/>
        <v>0</v>
      </c>
    </row>
    <row r="377" spans="1:6" x14ac:dyDescent="0.25">
      <c r="A377" s="106" t="str">
        <f>IF('2 - Unit Info'!A374&lt;&gt;"",'2 - Unit Info'!A374,"")</f>
        <v/>
      </c>
      <c r="B377" s="169" t="str">
        <f>IF('2 - Unit Info'!K374&lt;&gt;"",'2 - Unit Info'!K374,"")</f>
        <v/>
      </c>
      <c r="C377" s="92" t="str">
        <f>'6 - Per Unit Calculation'!Q374</f>
        <v/>
      </c>
      <c r="D377" s="92" t="str">
        <f>'6 - Per Unit Calculation'!R374</f>
        <v/>
      </c>
      <c r="E377" s="91">
        <f t="shared" si="10"/>
        <v>0</v>
      </c>
      <c r="F377" s="97">
        <f t="shared" si="11"/>
        <v>0</v>
      </c>
    </row>
    <row r="378" spans="1:6" x14ac:dyDescent="0.25">
      <c r="A378" s="106" t="str">
        <f>IF('2 - Unit Info'!A375&lt;&gt;"",'2 - Unit Info'!A375,"")</f>
        <v/>
      </c>
      <c r="B378" s="169" t="str">
        <f>IF('2 - Unit Info'!K375&lt;&gt;"",'2 - Unit Info'!K375,"")</f>
        <v/>
      </c>
      <c r="C378" s="92" t="str">
        <f>'6 - Per Unit Calculation'!Q375</f>
        <v/>
      </c>
      <c r="D378" s="92" t="str">
        <f>'6 - Per Unit Calculation'!R375</f>
        <v/>
      </c>
      <c r="E378" s="91">
        <f t="shared" si="10"/>
        <v>0</v>
      </c>
      <c r="F378" s="97">
        <f t="shared" si="11"/>
        <v>0</v>
      </c>
    </row>
    <row r="379" spans="1:6" x14ac:dyDescent="0.25">
      <c r="A379" s="106" t="str">
        <f>IF('2 - Unit Info'!A376&lt;&gt;"",'2 - Unit Info'!A376,"")</f>
        <v/>
      </c>
      <c r="B379" s="169" t="str">
        <f>IF('2 - Unit Info'!K376&lt;&gt;"",'2 - Unit Info'!K376,"")</f>
        <v/>
      </c>
      <c r="C379" s="92" t="str">
        <f>'6 - Per Unit Calculation'!Q376</f>
        <v/>
      </c>
      <c r="D379" s="92" t="str">
        <f>'6 - Per Unit Calculation'!R376</f>
        <v/>
      </c>
      <c r="E379" s="91">
        <f t="shared" si="10"/>
        <v>0</v>
      </c>
      <c r="F379" s="97">
        <f t="shared" si="11"/>
        <v>0</v>
      </c>
    </row>
    <row r="380" spans="1:6" x14ac:dyDescent="0.25">
      <c r="A380" s="106" t="str">
        <f>IF('2 - Unit Info'!A377&lt;&gt;"",'2 - Unit Info'!A377,"")</f>
        <v/>
      </c>
      <c r="B380" s="169" t="str">
        <f>IF('2 - Unit Info'!K377&lt;&gt;"",'2 - Unit Info'!K377,"")</f>
        <v/>
      </c>
      <c r="C380" s="92" t="str">
        <f>'6 - Per Unit Calculation'!Q377</f>
        <v/>
      </c>
      <c r="D380" s="92" t="str">
        <f>'6 - Per Unit Calculation'!R377</f>
        <v/>
      </c>
      <c r="E380" s="91">
        <f t="shared" si="10"/>
        <v>0</v>
      </c>
      <c r="F380" s="97">
        <f t="shared" si="11"/>
        <v>0</v>
      </c>
    </row>
    <row r="381" spans="1:6" x14ac:dyDescent="0.25">
      <c r="A381" s="106" t="str">
        <f>IF('2 - Unit Info'!A378&lt;&gt;"",'2 - Unit Info'!A378,"")</f>
        <v/>
      </c>
      <c r="B381" s="169" t="str">
        <f>IF('2 - Unit Info'!K378&lt;&gt;"",'2 - Unit Info'!K378,"")</f>
        <v/>
      </c>
      <c r="C381" s="92" t="str">
        <f>'6 - Per Unit Calculation'!Q378</f>
        <v/>
      </c>
      <c r="D381" s="92" t="str">
        <f>'6 - Per Unit Calculation'!R378</f>
        <v/>
      </c>
      <c r="E381" s="91">
        <f t="shared" si="10"/>
        <v>0</v>
      </c>
      <c r="F381" s="97">
        <f t="shared" si="11"/>
        <v>0</v>
      </c>
    </row>
    <row r="382" spans="1:6" x14ac:dyDescent="0.25">
      <c r="A382" s="106" t="str">
        <f>IF('2 - Unit Info'!A379&lt;&gt;"",'2 - Unit Info'!A379,"")</f>
        <v/>
      </c>
      <c r="B382" s="169" t="str">
        <f>IF('2 - Unit Info'!K379&lt;&gt;"",'2 - Unit Info'!K379,"")</f>
        <v/>
      </c>
      <c r="C382" s="92" t="str">
        <f>'6 - Per Unit Calculation'!Q379</f>
        <v/>
      </c>
      <c r="D382" s="92" t="str">
        <f>'6 - Per Unit Calculation'!R379</f>
        <v/>
      </c>
      <c r="E382" s="91">
        <f t="shared" si="10"/>
        <v>0</v>
      </c>
      <c r="F382" s="97">
        <f t="shared" si="11"/>
        <v>0</v>
      </c>
    </row>
    <row r="383" spans="1:6" x14ac:dyDescent="0.25">
      <c r="A383" s="106" t="str">
        <f>IF('2 - Unit Info'!A380&lt;&gt;"",'2 - Unit Info'!A380,"")</f>
        <v/>
      </c>
      <c r="B383" s="169" t="str">
        <f>IF('2 - Unit Info'!K380&lt;&gt;"",'2 - Unit Info'!K380,"")</f>
        <v/>
      </c>
      <c r="C383" s="92" t="str">
        <f>'6 - Per Unit Calculation'!Q380</f>
        <v/>
      </c>
      <c r="D383" s="92" t="str">
        <f>'6 - Per Unit Calculation'!R380</f>
        <v/>
      </c>
      <c r="E383" s="91">
        <f t="shared" si="10"/>
        <v>0</v>
      </c>
      <c r="F383" s="97">
        <f t="shared" si="11"/>
        <v>0</v>
      </c>
    </row>
    <row r="384" spans="1:6" x14ac:dyDescent="0.25">
      <c r="A384" s="106" t="str">
        <f>IF('2 - Unit Info'!A381&lt;&gt;"",'2 - Unit Info'!A381,"")</f>
        <v/>
      </c>
      <c r="B384" s="169" t="str">
        <f>IF('2 - Unit Info'!K381&lt;&gt;"",'2 - Unit Info'!K381,"")</f>
        <v/>
      </c>
      <c r="C384" s="92" t="str">
        <f>'6 - Per Unit Calculation'!Q381</f>
        <v/>
      </c>
      <c r="D384" s="92" t="str">
        <f>'6 - Per Unit Calculation'!R381</f>
        <v/>
      </c>
      <c r="E384" s="91">
        <f t="shared" si="10"/>
        <v>0</v>
      </c>
      <c r="F384" s="97">
        <f t="shared" si="11"/>
        <v>0</v>
      </c>
    </row>
    <row r="385" spans="1:6" x14ac:dyDescent="0.25">
      <c r="A385" s="106" t="str">
        <f>IF('2 - Unit Info'!A382&lt;&gt;"",'2 - Unit Info'!A382,"")</f>
        <v/>
      </c>
      <c r="B385" s="169" t="str">
        <f>IF('2 - Unit Info'!K382&lt;&gt;"",'2 - Unit Info'!K382,"")</f>
        <v/>
      </c>
      <c r="C385" s="92" t="str">
        <f>'6 - Per Unit Calculation'!Q382</f>
        <v/>
      </c>
      <c r="D385" s="92" t="str">
        <f>'6 - Per Unit Calculation'!R382</f>
        <v/>
      </c>
      <c r="E385" s="91">
        <f t="shared" si="10"/>
        <v>0</v>
      </c>
      <c r="F385" s="97">
        <f t="shared" si="11"/>
        <v>0</v>
      </c>
    </row>
    <row r="386" spans="1:6" x14ac:dyDescent="0.25">
      <c r="A386" s="106" t="str">
        <f>IF('2 - Unit Info'!A383&lt;&gt;"",'2 - Unit Info'!A383,"")</f>
        <v/>
      </c>
      <c r="B386" s="169" t="str">
        <f>IF('2 - Unit Info'!K383&lt;&gt;"",'2 - Unit Info'!K383,"")</f>
        <v/>
      </c>
      <c r="C386" s="92" t="str">
        <f>'6 - Per Unit Calculation'!Q383</f>
        <v/>
      </c>
      <c r="D386" s="92" t="str">
        <f>'6 - Per Unit Calculation'!R383</f>
        <v/>
      </c>
      <c r="E386" s="91">
        <f t="shared" si="10"/>
        <v>0</v>
      </c>
      <c r="F386" s="97">
        <f t="shared" si="11"/>
        <v>0</v>
      </c>
    </row>
    <row r="387" spans="1:6" x14ac:dyDescent="0.25">
      <c r="A387" s="106" t="str">
        <f>IF('2 - Unit Info'!A384&lt;&gt;"",'2 - Unit Info'!A384,"")</f>
        <v/>
      </c>
      <c r="B387" s="169" t="str">
        <f>IF('2 - Unit Info'!K384&lt;&gt;"",'2 - Unit Info'!K384,"")</f>
        <v/>
      </c>
      <c r="C387" s="92" t="str">
        <f>'6 - Per Unit Calculation'!Q384</f>
        <v/>
      </c>
      <c r="D387" s="92" t="str">
        <f>'6 - Per Unit Calculation'!R384</f>
        <v/>
      </c>
      <c r="E387" s="91">
        <f t="shared" si="10"/>
        <v>0</v>
      </c>
      <c r="F387" s="97">
        <f t="shared" si="11"/>
        <v>0</v>
      </c>
    </row>
    <row r="388" spans="1:6" x14ac:dyDescent="0.25">
      <c r="A388" s="106" t="str">
        <f>IF('2 - Unit Info'!A385&lt;&gt;"",'2 - Unit Info'!A385,"")</f>
        <v/>
      </c>
      <c r="B388" s="169" t="str">
        <f>IF('2 - Unit Info'!K385&lt;&gt;"",'2 - Unit Info'!K385,"")</f>
        <v/>
      </c>
      <c r="C388" s="92" t="str">
        <f>'6 - Per Unit Calculation'!Q385</f>
        <v/>
      </c>
      <c r="D388" s="92" t="str">
        <f>'6 - Per Unit Calculation'!R385</f>
        <v/>
      </c>
      <c r="E388" s="91">
        <f t="shared" si="10"/>
        <v>0</v>
      </c>
      <c r="F388" s="97">
        <f t="shared" si="11"/>
        <v>0</v>
      </c>
    </row>
    <row r="389" spans="1:6" x14ac:dyDescent="0.25">
      <c r="A389" s="106" t="str">
        <f>IF('2 - Unit Info'!A386&lt;&gt;"",'2 - Unit Info'!A386,"")</f>
        <v/>
      </c>
      <c r="B389" s="169" t="str">
        <f>IF('2 - Unit Info'!K386&lt;&gt;"",'2 - Unit Info'!K386,"")</f>
        <v/>
      </c>
      <c r="C389" s="92" t="str">
        <f>'6 - Per Unit Calculation'!Q386</f>
        <v/>
      </c>
      <c r="D389" s="92" t="str">
        <f>'6 - Per Unit Calculation'!R386</f>
        <v/>
      </c>
      <c r="E389" s="91">
        <f t="shared" si="10"/>
        <v>0</v>
      </c>
      <c r="F389" s="97">
        <f t="shared" si="11"/>
        <v>0</v>
      </c>
    </row>
    <row r="390" spans="1:6" x14ac:dyDescent="0.25">
      <c r="A390" s="106" t="str">
        <f>IF('2 - Unit Info'!A387&lt;&gt;"",'2 - Unit Info'!A387,"")</f>
        <v/>
      </c>
      <c r="B390" s="169" t="str">
        <f>IF('2 - Unit Info'!K387&lt;&gt;"",'2 - Unit Info'!K387,"")</f>
        <v/>
      </c>
      <c r="C390" s="92" t="str">
        <f>'6 - Per Unit Calculation'!Q387</f>
        <v/>
      </c>
      <c r="D390" s="92" t="str">
        <f>'6 - Per Unit Calculation'!R387</f>
        <v/>
      </c>
      <c r="E390" s="91">
        <f t="shared" si="10"/>
        <v>0</v>
      </c>
      <c r="F390" s="97">
        <f t="shared" si="11"/>
        <v>0</v>
      </c>
    </row>
    <row r="391" spans="1:6" x14ac:dyDescent="0.25">
      <c r="A391" s="106" t="str">
        <f>IF('2 - Unit Info'!A388&lt;&gt;"",'2 - Unit Info'!A388,"")</f>
        <v/>
      </c>
      <c r="B391" s="169" t="str">
        <f>IF('2 - Unit Info'!K388&lt;&gt;"",'2 - Unit Info'!K388,"")</f>
        <v/>
      </c>
      <c r="C391" s="92" t="str">
        <f>'6 - Per Unit Calculation'!Q388</f>
        <v/>
      </c>
      <c r="D391" s="92" t="str">
        <f>'6 - Per Unit Calculation'!R388</f>
        <v/>
      </c>
      <c r="E391" s="91">
        <f t="shared" si="10"/>
        <v>0</v>
      </c>
      <c r="F391" s="97">
        <f t="shared" si="11"/>
        <v>0</v>
      </c>
    </row>
    <row r="392" spans="1:6" x14ac:dyDescent="0.25">
      <c r="A392" s="106" t="str">
        <f>IF('2 - Unit Info'!A389&lt;&gt;"",'2 - Unit Info'!A389,"")</f>
        <v/>
      </c>
      <c r="B392" s="169" t="str">
        <f>IF('2 - Unit Info'!K389&lt;&gt;"",'2 - Unit Info'!K389,"")</f>
        <v/>
      </c>
      <c r="C392" s="92" t="str">
        <f>'6 - Per Unit Calculation'!Q389</f>
        <v/>
      </c>
      <c r="D392" s="92" t="str">
        <f>'6 - Per Unit Calculation'!R389</f>
        <v/>
      </c>
      <c r="E392" s="91">
        <f t="shared" si="10"/>
        <v>0</v>
      </c>
      <c r="F392" s="97">
        <f t="shared" si="11"/>
        <v>0</v>
      </c>
    </row>
    <row r="393" spans="1:6" x14ac:dyDescent="0.25">
      <c r="A393" s="106" t="str">
        <f>IF('2 - Unit Info'!A390&lt;&gt;"",'2 - Unit Info'!A390,"")</f>
        <v/>
      </c>
      <c r="B393" s="169" t="str">
        <f>IF('2 - Unit Info'!K390&lt;&gt;"",'2 - Unit Info'!K390,"")</f>
        <v/>
      </c>
      <c r="C393" s="92" t="str">
        <f>'6 - Per Unit Calculation'!Q390</f>
        <v/>
      </c>
      <c r="D393" s="92" t="str">
        <f>'6 - Per Unit Calculation'!R390</f>
        <v/>
      </c>
      <c r="E393" s="91">
        <f t="shared" si="10"/>
        <v>0</v>
      </c>
      <c r="F393" s="97">
        <f t="shared" si="11"/>
        <v>0</v>
      </c>
    </row>
    <row r="394" spans="1:6" x14ac:dyDescent="0.25">
      <c r="A394" s="106" t="str">
        <f>IF('2 - Unit Info'!A391&lt;&gt;"",'2 - Unit Info'!A391,"")</f>
        <v/>
      </c>
      <c r="B394" s="169" t="str">
        <f>IF('2 - Unit Info'!K391&lt;&gt;"",'2 - Unit Info'!K391,"")</f>
        <v/>
      </c>
      <c r="C394" s="92" t="str">
        <f>'6 - Per Unit Calculation'!Q391</f>
        <v/>
      </c>
      <c r="D394" s="92" t="str">
        <f>'6 - Per Unit Calculation'!R391</f>
        <v/>
      </c>
      <c r="E394" s="91">
        <f t="shared" si="10"/>
        <v>0</v>
      </c>
      <c r="F394" s="97">
        <f t="shared" si="11"/>
        <v>0</v>
      </c>
    </row>
    <row r="395" spans="1:6" x14ac:dyDescent="0.25">
      <c r="A395" s="106" t="str">
        <f>IF('2 - Unit Info'!A392&lt;&gt;"",'2 - Unit Info'!A392,"")</f>
        <v/>
      </c>
      <c r="B395" s="169" t="str">
        <f>IF('2 - Unit Info'!K392&lt;&gt;"",'2 - Unit Info'!K392,"")</f>
        <v/>
      </c>
      <c r="C395" s="92" t="str">
        <f>'6 - Per Unit Calculation'!Q392</f>
        <v/>
      </c>
      <c r="D395" s="92" t="str">
        <f>'6 - Per Unit Calculation'!R392</f>
        <v/>
      </c>
      <c r="E395" s="91">
        <f t="shared" si="10"/>
        <v>0</v>
      </c>
      <c r="F395" s="97">
        <f t="shared" si="11"/>
        <v>0</v>
      </c>
    </row>
    <row r="396" spans="1:6" x14ac:dyDescent="0.25">
      <c r="A396" s="106" t="str">
        <f>IF('2 - Unit Info'!A393&lt;&gt;"",'2 - Unit Info'!A393,"")</f>
        <v/>
      </c>
      <c r="B396" s="169" t="str">
        <f>IF('2 - Unit Info'!K393&lt;&gt;"",'2 - Unit Info'!K393,"")</f>
        <v/>
      </c>
      <c r="C396" s="92" t="str">
        <f>'6 - Per Unit Calculation'!Q393</f>
        <v/>
      </c>
      <c r="D396" s="92" t="str">
        <f>'6 - Per Unit Calculation'!R393</f>
        <v/>
      </c>
      <c r="E396" s="91">
        <f t="shared" si="10"/>
        <v>0</v>
      </c>
      <c r="F396" s="97">
        <f t="shared" si="11"/>
        <v>0</v>
      </c>
    </row>
    <row r="397" spans="1:6" x14ac:dyDescent="0.25">
      <c r="A397" s="106" t="str">
        <f>IF('2 - Unit Info'!A394&lt;&gt;"",'2 - Unit Info'!A394,"")</f>
        <v/>
      </c>
      <c r="B397" s="169" t="str">
        <f>IF('2 - Unit Info'!K394&lt;&gt;"",'2 - Unit Info'!K394,"")</f>
        <v/>
      </c>
      <c r="C397" s="92" t="str">
        <f>'6 - Per Unit Calculation'!Q394</f>
        <v/>
      </c>
      <c r="D397" s="92" t="str">
        <f>'6 - Per Unit Calculation'!R394</f>
        <v/>
      </c>
      <c r="E397" s="91">
        <f t="shared" ref="E397:E460" si="12">IF(OR(C397="N/A based on utility billing method", C397="N/A move-in date after 3/1/2024"), "N/A", MIN(C397,D397))</f>
        <v>0</v>
      </c>
      <c r="F397" s="97">
        <f t="shared" ref="F397:F460" si="13">IF(E397="N/A", "N/A", E397*1.032)</f>
        <v>0</v>
      </c>
    </row>
    <row r="398" spans="1:6" x14ac:dyDescent="0.25">
      <c r="A398" s="106" t="str">
        <f>IF('2 - Unit Info'!A395&lt;&gt;"",'2 - Unit Info'!A395,"")</f>
        <v/>
      </c>
      <c r="B398" s="169" t="str">
        <f>IF('2 - Unit Info'!K395&lt;&gt;"",'2 - Unit Info'!K395,"")</f>
        <v/>
      </c>
      <c r="C398" s="92" t="str">
        <f>'6 - Per Unit Calculation'!Q395</f>
        <v/>
      </c>
      <c r="D398" s="92" t="str">
        <f>'6 - Per Unit Calculation'!R395</f>
        <v/>
      </c>
      <c r="E398" s="91">
        <f t="shared" si="12"/>
        <v>0</v>
      </c>
      <c r="F398" s="97">
        <f t="shared" si="13"/>
        <v>0</v>
      </c>
    </row>
    <row r="399" spans="1:6" x14ac:dyDescent="0.25">
      <c r="A399" s="106" t="str">
        <f>IF('2 - Unit Info'!A396&lt;&gt;"",'2 - Unit Info'!A396,"")</f>
        <v/>
      </c>
      <c r="B399" s="169" t="str">
        <f>IF('2 - Unit Info'!K396&lt;&gt;"",'2 - Unit Info'!K396,"")</f>
        <v/>
      </c>
      <c r="C399" s="92" t="str">
        <f>'6 - Per Unit Calculation'!Q396</f>
        <v/>
      </c>
      <c r="D399" s="92" t="str">
        <f>'6 - Per Unit Calculation'!R396</f>
        <v/>
      </c>
      <c r="E399" s="91">
        <f t="shared" si="12"/>
        <v>0</v>
      </c>
      <c r="F399" s="97">
        <f t="shared" si="13"/>
        <v>0</v>
      </c>
    </row>
    <row r="400" spans="1:6" x14ac:dyDescent="0.25">
      <c r="A400" s="106" t="str">
        <f>IF('2 - Unit Info'!A397&lt;&gt;"",'2 - Unit Info'!A397,"")</f>
        <v/>
      </c>
      <c r="B400" s="169" t="str">
        <f>IF('2 - Unit Info'!K397&lt;&gt;"",'2 - Unit Info'!K397,"")</f>
        <v/>
      </c>
      <c r="C400" s="92" t="str">
        <f>'6 - Per Unit Calculation'!Q397</f>
        <v/>
      </c>
      <c r="D400" s="92" t="str">
        <f>'6 - Per Unit Calculation'!R397</f>
        <v/>
      </c>
      <c r="E400" s="91">
        <f t="shared" si="12"/>
        <v>0</v>
      </c>
      <c r="F400" s="97">
        <f t="shared" si="13"/>
        <v>0</v>
      </c>
    </row>
    <row r="401" spans="1:6" x14ac:dyDescent="0.25">
      <c r="A401" s="106" t="str">
        <f>IF('2 - Unit Info'!A398&lt;&gt;"",'2 - Unit Info'!A398,"")</f>
        <v/>
      </c>
      <c r="B401" s="169" t="str">
        <f>IF('2 - Unit Info'!K398&lt;&gt;"",'2 - Unit Info'!K398,"")</f>
        <v/>
      </c>
      <c r="C401" s="92" t="str">
        <f>'6 - Per Unit Calculation'!Q398</f>
        <v/>
      </c>
      <c r="D401" s="92" t="str">
        <f>'6 - Per Unit Calculation'!R398</f>
        <v/>
      </c>
      <c r="E401" s="91">
        <f t="shared" si="12"/>
        <v>0</v>
      </c>
      <c r="F401" s="97">
        <f t="shared" si="13"/>
        <v>0</v>
      </c>
    </row>
    <row r="402" spans="1:6" x14ac:dyDescent="0.25">
      <c r="A402" s="106" t="str">
        <f>IF('2 - Unit Info'!A399&lt;&gt;"",'2 - Unit Info'!A399,"")</f>
        <v/>
      </c>
      <c r="B402" s="169" t="str">
        <f>IF('2 - Unit Info'!K399&lt;&gt;"",'2 - Unit Info'!K399,"")</f>
        <v/>
      </c>
      <c r="C402" s="92" t="str">
        <f>'6 - Per Unit Calculation'!Q399</f>
        <v/>
      </c>
      <c r="D402" s="92" t="str">
        <f>'6 - Per Unit Calculation'!R399</f>
        <v/>
      </c>
      <c r="E402" s="91">
        <f t="shared" si="12"/>
        <v>0</v>
      </c>
      <c r="F402" s="97">
        <f t="shared" si="13"/>
        <v>0</v>
      </c>
    </row>
    <row r="403" spans="1:6" x14ac:dyDescent="0.25">
      <c r="A403" s="106" t="str">
        <f>IF('2 - Unit Info'!A400&lt;&gt;"",'2 - Unit Info'!A400,"")</f>
        <v/>
      </c>
      <c r="B403" s="169" t="str">
        <f>IF('2 - Unit Info'!K400&lt;&gt;"",'2 - Unit Info'!K400,"")</f>
        <v/>
      </c>
      <c r="C403" s="92" t="str">
        <f>'6 - Per Unit Calculation'!Q400</f>
        <v/>
      </c>
      <c r="D403" s="92" t="str">
        <f>'6 - Per Unit Calculation'!R400</f>
        <v/>
      </c>
      <c r="E403" s="91">
        <f t="shared" si="12"/>
        <v>0</v>
      </c>
      <c r="F403" s="97">
        <f t="shared" si="13"/>
        <v>0</v>
      </c>
    </row>
    <row r="404" spans="1:6" x14ac:dyDescent="0.25">
      <c r="A404" s="106" t="str">
        <f>IF('2 - Unit Info'!A401&lt;&gt;"",'2 - Unit Info'!A401,"")</f>
        <v/>
      </c>
      <c r="B404" s="169" t="str">
        <f>IF('2 - Unit Info'!K401&lt;&gt;"",'2 - Unit Info'!K401,"")</f>
        <v/>
      </c>
      <c r="C404" s="92" t="str">
        <f>'6 - Per Unit Calculation'!Q401</f>
        <v/>
      </c>
      <c r="D404" s="92" t="str">
        <f>'6 - Per Unit Calculation'!R401</f>
        <v/>
      </c>
      <c r="E404" s="91">
        <f t="shared" si="12"/>
        <v>0</v>
      </c>
      <c r="F404" s="97">
        <f t="shared" si="13"/>
        <v>0</v>
      </c>
    </row>
    <row r="405" spans="1:6" x14ac:dyDescent="0.25">
      <c r="A405" s="106" t="str">
        <f>IF('2 - Unit Info'!A402&lt;&gt;"",'2 - Unit Info'!A402,"")</f>
        <v/>
      </c>
      <c r="B405" s="169" t="str">
        <f>IF('2 - Unit Info'!K402&lt;&gt;"",'2 - Unit Info'!K402,"")</f>
        <v/>
      </c>
      <c r="C405" s="92" t="str">
        <f>'6 - Per Unit Calculation'!Q402</f>
        <v/>
      </c>
      <c r="D405" s="92" t="str">
        <f>'6 - Per Unit Calculation'!R402</f>
        <v/>
      </c>
      <c r="E405" s="91">
        <f t="shared" si="12"/>
        <v>0</v>
      </c>
      <c r="F405" s="97">
        <f t="shared" si="13"/>
        <v>0</v>
      </c>
    </row>
    <row r="406" spans="1:6" x14ac:dyDescent="0.25">
      <c r="A406" s="106" t="str">
        <f>IF('2 - Unit Info'!A403&lt;&gt;"",'2 - Unit Info'!A403,"")</f>
        <v/>
      </c>
      <c r="B406" s="169" t="str">
        <f>IF('2 - Unit Info'!K403&lt;&gt;"",'2 - Unit Info'!K403,"")</f>
        <v/>
      </c>
      <c r="C406" s="92" t="str">
        <f>'6 - Per Unit Calculation'!Q403</f>
        <v/>
      </c>
      <c r="D406" s="92" t="str">
        <f>'6 - Per Unit Calculation'!R403</f>
        <v/>
      </c>
      <c r="E406" s="91">
        <f t="shared" si="12"/>
        <v>0</v>
      </c>
      <c r="F406" s="97">
        <f t="shared" si="13"/>
        <v>0</v>
      </c>
    </row>
    <row r="407" spans="1:6" x14ac:dyDescent="0.25">
      <c r="A407" s="106" t="str">
        <f>IF('2 - Unit Info'!A404&lt;&gt;"",'2 - Unit Info'!A404,"")</f>
        <v/>
      </c>
      <c r="B407" s="169" t="str">
        <f>IF('2 - Unit Info'!K404&lt;&gt;"",'2 - Unit Info'!K404,"")</f>
        <v/>
      </c>
      <c r="C407" s="92" t="str">
        <f>'6 - Per Unit Calculation'!Q404</f>
        <v/>
      </c>
      <c r="D407" s="92" t="str">
        <f>'6 - Per Unit Calculation'!R404</f>
        <v/>
      </c>
      <c r="E407" s="91">
        <f t="shared" si="12"/>
        <v>0</v>
      </c>
      <c r="F407" s="97">
        <f t="shared" si="13"/>
        <v>0</v>
      </c>
    </row>
    <row r="408" spans="1:6" x14ac:dyDescent="0.25">
      <c r="A408" s="106" t="str">
        <f>IF('2 - Unit Info'!A405&lt;&gt;"",'2 - Unit Info'!A405,"")</f>
        <v/>
      </c>
      <c r="B408" s="169" t="str">
        <f>IF('2 - Unit Info'!K405&lt;&gt;"",'2 - Unit Info'!K405,"")</f>
        <v/>
      </c>
      <c r="C408" s="92" t="str">
        <f>'6 - Per Unit Calculation'!Q405</f>
        <v/>
      </c>
      <c r="D408" s="92" t="str">
        <f>'6 - Per Unit Calculation'!R405</f>
        <v/>
      </c>
      <c r="E408" s="91">
        <f t="shared" si="12"/>
        <v>0</v>
      </c>
      <c r="F408" s="97">
        <f t="shared" si="13"/>
        <v>0</v>
      </c>
    </row>
    <row r="409" spans="1:6" x14ac:dyDescent="0.25">
      <c r="A409" s="106" t="str">
        <f>IF('2 - Unit Info'!A406&lt;&gt;"",'2 - Unit Info'!A406,"")</f>
        <v/>
      </c>
      <c r="B409" s="169" t="str">
        <f>IF('2 - Unit Info'!K406&lt;&gt;"",'2 - Unit Info'!K406,"")</f>
        <v/>
      </c>
      <c r="C409" s="92" t="str">
        <f>'6 - Per Unit Calculation'!Q406</f>
        <v/>
      </c>
      <c r="D409" s="92" t="str">
        <f>'6 - Per Unit Calculation'!R406</f>
        <v/>
      </c>
      <c r="E409" s="91">
        <f t="shared" si="12"/>
        <v>0</v>
      </c>
      <c r="F409" s="97">
        <f t="shared" si="13"/>
        <v>0</v>
      </c>
    </row>
    <row r="410" spans="1:6" x14ac:dyDescent="0.25">
      <c r="A410" s="106" t="str">
        <f>IF('2 - Unit Info'!A407&lt;&gt;"",'2 - Unit Info'!A407,"")</f>
        <v/>
      </c>
      <c r="B410" s="169" t="str">
        <f>IF('2 - Unit Info'!K407&lt;&gt;"",'2 - Unit Info'!K407,"")</f>
        <v/>
      </c>
      <c r="C410" s="92" t="str">
        <f>'6 - Per Unit Calculation'!Q407</f>
        <v/>
      </c>
      <c r="D410" s="92" t="str">
        <f>'6 - Per Unit Calculation'!R407</f>
        <v/>
      </c>
      <c r="E410" s="91">
        <f t="shared" si="12"/>
        <v>0</v>
      </c>
      <c r="F410" s="97">
        <f t="shared" si="13"/>
        <v>0</v>
      </c>
    </row>
    <row r="411" spans="1:6" x14ac:dyDescent="0.25">
      <c r="A411" s="106" t="str">
        <f>IF('2 - Unit Info'!A408&lt;&gt;"",'2 - Unit Info'!A408,"")</f>
        <v/>
      </c>
      <c r="B411" s="169" t="str">
        <f>IF('2 - Unit Info'!K408&lt;&gt;"",'2 - Unit Info'!K408,"")</f>
        <v/>
      </c>
      <c r="C411" s="92" t="str">
        <f>'6 - Per Unit Calculation'!Q408</f>
        <v/>
      </c>
      <c r="D411" s="92" t="str">
        <f>'6 - Per Unit Calculation'!R408</f>
        <v/>
      </c>
      <c r="E411" s="91">
        <f t="shared" si="12"/>
        <v>0</v>
      </c>
      <c r="F411" s="97">
        <f t="shared" si="13"/>
        <v>0</v>
      </c>
    </row>
    <row r="412" spans="1:6" x14ac:dyDescent="0.25">
      <c r="A412" s="106" t="str">
        <f>IF('2 - Unit Info'!A409&lt;&gt;"",'2 - Unit Info'!A409,"")</f>
        <v/>
      </c>
      <c r="B412" s="169" t="str">
        <f>IF('2 - Unit Info'!K409&lt;&gt;"",'2 - Unit Info'!K409,"")</f>
        <v/>
      </c>
      <c r="C412" s="92" t="str">
        <f>'6 - Per Unit Calculation'!Q409</f>
        <v/>
      </c>
      <c r="D412" s="92" t="str">
        <f>'6 - Per Unit Calculation'!R409</f>
        <v/>
      </c>
      <c r="E412" s="91">
        <f t="shared" si="12"/>
        <v>0</v>
      </c>
      <c r="F412" s="97">
        <f t="shared" si="13"/>
        <v>0</v>
      </c>
    </row>
    <row r="413" spans="1:6" x14ac:dyDescent="0.25">
      <c r="A413" s="106" t="str">
        <f>IF('2 - Unit Info'!A410&lt;&gt;"",'2 - Unit Info'!A410,"")</f>
        <v/>
      </c>
      <c r="B413" s="169" t="str">
        <f>IF('2 - Unit Info'!K410&lt;&gt;"",'2 - Unit Info'!K410,"")</f>
        <v/>
      </c>
      <c r="C413" s="92" t="str">
        <f>'6 - Per Unit Calculation'!Q410</f>
        <v/>
      </c>
      <c r="D413" s="92" t="str">
        <f>'6 - Per Unit Calculation'!R410</f>
        <v/>
      </c>
      <c r="E413" s="91">
        <f t="shared" si="12"/>
        <v>0</v>
      </c>
      <c r="F413" s="97">
        <f t="shared" si="13"/>
        <v>0</v>
      </c>
    </row>
    <row r="414" spans="1:6" x14ac:dyDescent="0.25">
      <c r="A414" s="106" t="str">
        <f>IF('2 - Unit Info'!A411&lt;&gt;"",'2 - Unit Info'!A411,"")</f>
        <v/>
      </c>
      <c r="B414" s="169" t="str">
        <f>IF('2 - Unit Info'!K411&lt;&gt;"",'2 - Unit Info'!K411,"")</f>
        <v/>
      </c>
      <c r="C414" s="92" t="str">
        <f>'6 - Per Unit Calculation'!Q411</f>
        <v/>
      </c>
      <c r="D414" s="92" t="str">
        <f>'6 - Per Unit Calculation'!R411</f>
        <v/>
      </c>
      <c r="E414" s="91">
        <f t="shared" si="12"/>
        <v>0</v>
      </c>
      <c r="F414" s="97">
        <f t="shared" si="13"/>
        <v>0</v>
      </c>
    </row>
    <row r="415" spans="1:6" x14ac:dyDescent="0.25">
      <c r="A415" s="106" t="str">
        <f>IF('2 - Unit Info'!A412&lt;&gt;"",'2 - Unit Info'!A412,"")</f>
        <v/>
      </c>
      <c r="B415" s="169" t="str">
        <f>IF('2 - Unit Info'!K412&lt;&gt;"",'2 - Unit Info'!K412,"")</f>
        <v/>
      </c>
      <c r="C415" s="92" t="str">
        <f>'6 - Per Unit Calculation'!Q412</f>
        <v/>
      </c>
      <c r="D415" s="92" t="str">
        <f>'6 - Per Unit Calculation'!R412</f>
        <v/>
      </c>
      <c r="E415" s="91">
        <f t="shared" si="12"/>
        <v>0</v>
      </c>
      <c r="F415" s="97">
        <f t="shared" si="13"/>
        <v>0</v>
      </c>
    </row>
    <row r="416" spans="1:6" x14ac:dyDescent="0.25">
      <c r="A416" s="106" t="str">
        <f>IF('2 - Unit Info'!A413&lt;&gt;"",'2 - Unit Info'!A413,"")</f>
        <v/>
      </c>
      <c r="B416" s="169" t="str">
        <f>IF('2 - Unit Info'!K413&lt;&gt;"",'2 - Unit Info'!K413,"")</f>
        <v/>
      </c>
      <c r="C416" s="92" t="str">
        <f>'6 - Per Unit Calculation'!Q413</f>
        <v/>
      </c>
      <c r="D416" s="92" t="str">
        <f>'6 - Per Unit Calculation'!R413</f>
        <v/>
      </c>
      <c r="E416" s="91">
        <f t="shared" si="12"/>
        <v>0</v>
      </c>
      <c r="F416" s="97">
        <f t="shared" si="13"/>
        <v>0</v>
      </c>
    </row>
    <row r="417" spans="1:6" x14ac:dyDescent="0.25">
      <c r="A417" s="106" t="str">
        <f>IF('2 - Unit Info'!A414&lt;&gt;"",'2 - Unit Info'!A414,"")</f>
        <v/>
      </c>
      <c r="B417" s="169" t="str">
        <f>IF('2 - Unit Info'!K414&lt;&gt;"",'2 - Unit Info'!K414,"")</f>
        <v/>
      </c>
      <c r="C417" s="92" t="str">
        <f>'6 - Per Unit Calculation'!Q414</f>
        <v/>
      </c>
      <c r="D417" s="92" t="str">
        <f>'6 - Per Unit Calculation'!R414</f>
        <v/>
      </c>
      <c r="E417" s="91">
        <f t="shared" si="12"/>
        <v>0</v>
      </c>
      <c r="F417" s="97">
        <f t="shared" si="13"/>
        <v>0</v>
      </c>
    </row>
    <row r="418" spans="1:6" x14ac:dyDescent="0.25">
      <c r="A418" s="106" t="str">
        <f>IF('2 - Unit Info'!A415&lt;&gt;"",'2 - Unit Info'!A415,"")</f>
        <v/>
      </c>
      <c r="B418" s="169" t="str">
        <f>IF('2 - Unit Info'!K415&lt;&gt;"",'2 - Unit Info'!K415,"")</f>
        <v/>
      </c>
      <c r="C418" s="92" t="str">
        <f>'6 - Per Unit Calculation'!Q415</f>
        <v/>
      </c>
      <c r="D418" s="92" t="str">
        <f>'6 - Per Unit Calculation'!R415</f>
        <v/>
      </c>
      <c r="E418" s="91">
        <f t="shared" si="12"/>
        <v>0</v>
      </c>
      <c r="F418" s="97">
        <f t="shared" si="13"/>
        <v>0</v>
      </c>
    </row>
    <row r="419" spans="1:6" x14ac:dyDescent="0.25">
      <c r="A419" s="106" t="str">
        <f>IF('2 - Unit Info'!A416&lt;&gt;"",'2 - Unit Info'!A416,"")</f>
        <v/>
      </c>
      <c r="B419" s="169" t="str">
        <f>IF('2 - Unit Info'!K416&lt;&gt;"",'2 - Unit Info'!K416,"")</f>
        <v/>
      </c>
      <c r="C419" s="92" t="str">
        <f>'6 - Per Unit Calculation'!Q416</f>
        <v/>
      </c>
      <c r="D419" s="92" t="str">
        <f>'6 - Per Unit Calculation'!R416</f>
        <v/>
      </c>
      <c r="E419" s="91">
        <f t="shared" si="12"/>
        <v>0</v>
      </c>
      <c r="F419" s="97">
        <f t="shared" si="13"/>
        <v>0</v>
      </c>
    </row>
    <row r="420" spans="1:6" x14ac:dyDescent="0.25">
      <c r="A420" s="106" t="str">
        <f>IF('2 - Unit Info'!A417&lt;&gt;"",'2 - Unit Info'!A417,"")</f>
        <v/>
      </c>
      <c r="B420" s="169" t="str">
        <f>IF('2 - Unit Info'!K417&lt;&gt;"",'2 - Unit Info'!K417,"")</f>
        <v/>
      </c>
      <c r="C420" s="92" t="str">
        <f>'6 - Per Unit Calculation'!Q417</f>
        <v/>
      </c>
      <c r="D420" s="92" t="str">
        <f>'6 - Per Unit Calculation'!R417</f>
        <v/>
      </c>
      <c r="E420" s="91">
        <f t="shared" si="12"/>
        <v>0</v>
      </c>
      <c r="F420" s="97">
        <f t="shared" si="13"/>
        <v>0</v>
      </c>
    </row>
    <row r="421" spans="1:6" x14ac:dyDescent="0.25">
      <c r="A421" s="106" t="str">
        <f>IF('2 - Unit Info'!A418&lt;&gt;"",'2 - Unit Info'!A418,"")</f>
        <v/>
      </c>
      <c r="B421" s="169" t="str">
        <f>IF('2 - Unit Info'!K418&lt;&gt;"",'2 - Unit Info'!K418,"")</f>
        <v/>
      </c>
      <c r="C421" s="92" t="str">
        <f>'6 - Per Unit Calculation'!Q418</f>
        <v/>
      </c>
      <c r="D421" s="92" t="str">
        <f>'6 - Per Unit Calculation'!R418</f>
        <v/>
      </c>
      <c r="E421" s="91">
        <f t="shared" si="12"/>
        <v>0</v>
      </c>
      <c r="F421" s="97">
        <f t="shared" si="13"/>
        <v>0</v>
      </c>
    </row>
    <row r="422" spans="1:6" x14ac:dyDescent="0.25">
      <c r="A422" s="106" t="str">
        <f>IF('2 - Unit Info'!A419&lt;&gt;"",'2 - Unit Info'!A419,"")</f>
        <v/>
      </c>
      <c r="B422" s="169" t="str">
        <f>IF('2 - Unit Info'!K419&lt;&gt;"",'2 - Unit Info'!K419,"")</f>
        <v/>
      </c>
      <c r="C422" s="92" t="str">
        <f>'6 - Per Unit Calculation'!Q419</f>
        <v/>
      </c>
      <c r="D422" s="92" t="str">
        <f>'6 - Per Unit Calculation'!R419</f>
        <v/>
      </c>
      <c r="E422" s="91">
        <f t="shared" si="12"/>
        <v>0</v>
      </c>
      <c r="F422" s="97">
        <f t="shared" si="13"/>
        <v>0</v>
      </c>
    </row>
    <row r="423" spans="1:6" x14ac:dyDescent="0.25">
      <c r="A423" s="106" t="str">
        <f>IF('2 - Unit Info'!A420&lt;&gt;"",'2 - Unit Info'!A420,"")</f>
        <v/>
      </c>
      <c r="B423" s="169" t="str">
        <f>IF('2 - Unit Info'!K420&lt;&gt;"",'2 - Unit Info'!K420,"")</f>
        <v/>
      </c>
      <c r="C423" s="92" t="str">
        <f>'6 - Per Unit Calculation'!Q420</f>
        <v/>
      </c>
      <c r="D423" s="92" t="str">
        <f>'6 - Per Unit Calculation'!R420</f>
        <v/>
      </c>
      <c r="E423" s="91">
        <f t="shared" si="12"/>
        <v>0</v>
      </c>
      <c r="F423" s="97">
        <f t="shared" si="13"/>
        <v>0</v>
      </c>
    </row>
    <row r="424" spans="1:6" x14ac:dyDescent="0.25">
      <c r="A424" s="106" t="str">
        <f>IF('2 - Unit Info'!A421&lt;&gt;"",'2 - Unit Info'!A421,"")</f>
        <v/>
      </c>
      <c r="B424" s="169" t="str">
        <f>IF('2 - Unit Info'!K421&lt;&gt;"",'2 - Unit Info'!K421,"")</f>
        <v/>
      </c>
      <c r="C424" s="92" t="str">
        <f>'6 - Per Unit Calculation'!Q421</f>
        <v/>
      </c>
      <c r="D424" s="92" t="str">
        <f>'6 - Per Unit Calculation'!R421</f>
        <v/>
      </c>
      <c r="E424" s="91">
        <f t="shared" si="12"/>
        <v>0</v>
      </c>
      <c r="F424" s="97">
        <f t="shared" si="13"/>
        <v>0</v>
      </c>
    </row>
    <row r="425" spans="1:6" x14ac:dyDescent="0.25">
      <c r="A425" s="106" t="str">
        <f>IF('2 - Unit Info'!A422&lt;&gt;"",'2 - Unit Info'!A422,"")</f>
        <v/>
      </c>
      <c r="B425" s="169" t="str">
        <f>IF('2 - Unit Info'!K422&lt;&gt;"",'2 - Unit Info'!K422,"")</f>
        <v/>
      </c>
      <c r="C425" s="92" t="str">
        <f>'6 - Per Unit Calculation'!Q422</f>
        <v/>
      </c>
      <c r="D425" s="92" t="str">
        <f>'6 - Per Unit Calculation'!R422</f>
        <v/>
      </c>
      <c r="E425" s="91">
        <f t="shared" si="12"/>
        <v>0</v>
      </c>
      <c r="F425" s="97">
        <f t="shared" si="13"/>
        <v>0</v>
      </c>
    </row>
    <row r="426" spans="1:6" x14ac:dyDescent="0.25">
      <c r="A426" s="106" t="str">
        <f>IF('2 - Unit Info'!A423&lt;&gt;"",'2 - Unit Info'!A423,"")</f>
        <v/>
      </c>
      <c r="B426" s="169" t="str">
        <f>IF('2 - Unit Info'!K423&lt;&gt;"",'2 - Unit Info'!K423,"")</f>
        <v/>
      </c>
      <c r="C426" s="92" t="str">
        <f>'6 - Per Unit Calculation'!Q423</f>
        <v/>
      </c>
      <c r="D426" s="92" t="str">
        <f>'6 - Per Unit Calculation'!R423</f>
        <v/>
      </c>
      <c r="E426" s="91">
        <f t="shared" si="12"/>
        <v>0</v>
      </c>
      <c r="F426" s="97">
        <f t="shared" si="13"/>
        <v>0</v>
      </c>
    </row>
    <row r="427" spans="1:6" x14ac:dyDescent="0.25">
      <c r="A427" s="106" t="str">
        <f>IF('2 - Unit Info'!A424&lt;&gt;"",'2 - Unit Info'!A424,"")</f>
        <v/>
      </c>
      <c r="B427" s="169" t="str">
        <f>IF('2 - Unit Info'!K424&lt;&gt;"",'2 - Unit Info'!K424,"")</f>
        <v/>
      </c>
      <c r="C427" s="92" t="str">
        <f>'6 - Per Unit Calculation'!Q424</f>
        <v/>
      </c>
      <c r="D427" s="92" t="str">
        <f>'6 - Per Unit Calculation'!R424</f>
        <v/>
      </c>
      <c r="E427" s="91">
        <f t="shared" si="12"/>
        <v>0</v>
      </c>
      <c r="F427" s="97">
        <f t="shared" si="13"/>
        <v>0</v>
      </c>
    </row>
    <row r="428" spans="1:6" x14ac:dyDescent="0.25">
      <c r="A428" s="106" t="str">
        <f>IF('2 - Unit Info'!A425&lt;&gt;"",'2 - Unit Info'!A425,"")</f>
        <v/>
      </c>
      <c r="B428" s="169" t="str">
        <f>IF('2 - Unit Info'!K425&lt;&gt;"",'2 - Unit Info'!K425,"")</f>
        <v/>
      </c>
      <c r="C428" s="92" t="str">
        <f>'6 - Per Unit Calculation'!Q425</f>
        <v/>
      </c>
      <c r="D428" s="92" t="str">
        <f>'6 - Per Unit Calculation'!R425</f>
        <v/>
      </c>
      <c r="E428" s="91">
        <f t="shared" si="12"/>
        <v>0</v>
      </c>
      <c r="F428" s="97">
        <f t="shared" si="13"/>
        <v>0</v>
      </c>
    </row>
    <row r="429" spans="1:6" x14ac:dyDescent="0.25">
      <c r="A429" s="106" t="str">
        <f>IF('2 - Unit Info'!A426&lt;&gt;"",'2 - Unit Info'!A426,"")</f>
        <v/>
      </c>
      <c r="B429" s="169" t="str">
        <f>IF('2 - Unit Info'!K426&lt;&gt;"",'2 - Unit Info'!K426,"")</f>
        <v/>
      </c>
      <c r="C429" s="92" t="str">
        <f>'6 - Per Unit Calculation'!Q426</f>
        <v/>
      </c>
      <c r="D429" s="92" t="str">
        <f>'6 - Per Unit Calculation'!R426</f>
        <v/>
      </c>
      <c r="E429" s="91">
        <f t="shared" si="12"/>
        <v>0</v>
      </c>
      <c r="F429" s="97">
        <f t="shared" si="13"/>
        <v>0</v>
      </c>
    </row>
    <row r="430" spans="1:6" x14ac:dyDescent="0.25">
      <c r="A430" s="106" t="str">
        <f>IF('2 - Unit Info'!A427&lt;&gt;"",'2 - Unit Info'!A427,"")</f>
        <v/>
      </c>
      <c r="B430" s="169" t="str">
        <f>IF('2 - Unit Info'!K427&lt;&gt;"",'2 - Unit Info'!K427,"")</f>
        <v/>
      </c>
      <c r="C430" s="92" t="str">
        <f>'6 - Per Unit Calculation'!Q427</f>
        <v/>
      </c>
      <c r="D430" s="92" t="str">
        <f>'6 - Per Unit Calculation'!R427</f>
        <v/>
      </c>
      <c r="E430" s="91">
        <f t="shared" si="12"/>
        <v>0</v>
      </c>
      <c r="F430" s="97">
        <f t="shared" si="13"/>
        <v>0</v>
      </c>
    </row>
    <row r="431" spans="1:6" x14ac:dyDescent="0.25">
      <c r="A431" s="106" t="str">
        <f>IF('2 - Unit Info'!A428&lt;&gt;"",'2 - Unit Info'!A428,"")</f>
        <v/>
      </c>
      <c r="B431" s="169" t="str">
        <f>IF('2 - Unit Info'!K428&lt;&gt;"",'2 - Unit Info'!K428,"")</f>
        <v/>
      </c>
      <c r="C431" s="92" t="str">
        <f>'6 - Per Unit Calculation'!Q428</f>
        <v/>
      </c>
      <c r="D431" s="92" t="str">
        <f>'6 - Per Unit Calculation'!R428</f>
        <v/>
      </c>
      <c r="E431" s="91">
        <f t="shared" si="12"/>
        <v>0</v>
      </c>
      <c r="F431" s="97">
        <f t="shared" si="13"/>
        <v>0</v>
      </c>
    </row>
    <row r="432" spans="1:6" x14ac:dyDescent="0.25">
      <c r="A432" s="106" t="str">
        <f>IF('2 - Unit Info'!A429&lt;&gt;"",'2 - Unit Info'!A429,"")</f>
        <v/>
      </c>
      <c r="B432" s="169" t="str">
        <f>IF('2 - Unit Info'!K429&lt;&gt;"",'2 - Unit Info'!K429,"")</f>
        <v/>
      </c>
      <c r="C432" s="92" t="str">
        <f>'6 - Per Unit Calculation'!Q429</f>
        <v/>
      </c>
      <c r="D432" s="92" t="str">
        <f>'6 - Per Unit Calculation'!R429</f>
        <v/>
      </c>
      <c r="E432" s="91">
        <f t="shared" si="12"/>
        <v>0</v>
      </c>
      <c r="F432" s="97">
        <f t="shared" si="13"/>
        <v>0</v>
      </c>
    </row>
    <row r="433" spans="1:6" x14ac:dyDescent="0.25">
      <c r="A433" s="106" t="str">
        <f>IF('2 - Unit Info'!A430&lt;&gt;"",'2 - Unit Info'!A430,"")</f>
        <v/>
      </c>
      <c r="B433" s="169" t="str">
        <f>IF('2 - Unit Info'!K430&lt;&gt;"",'2 - Unit Info'!K430,"")</f>
        <v/>
      </c>
      <c r="C433" s="92" t="str">
        <f>'6 - Per Unit Calculation'!Q430</f>
        <v/>
      </c>
      <c r="D433" s="92" t="str">
        <f>'6 - Per Unit Calculation'!R430</f>
        <v/>
      </c>
      <c r="E433" s="91">
        <f t="shared" si="12"/>
        <v>0</v>
      </c>
      <c r="F433" s="97">
        <f t="shared" si="13"/>
        <v>0</v>
      </c>
    </row>
    <row r="434" spans="1:6" x14ac:dyDescent="0.25">
      <c r="A434" s="106" t="str">
        <f>IF('2 - Unit Info'!A431&lt;&gt;"",'2 - Unit Info'!A431,"")</f>
        <v/>
      </c>
      <c r="B434" s="169" t="str">
        <f>IF('2 - Unit Info'!K431&lt;&gt;"",'2 - Unit Info'!K431,"")</f>
        <v/>
      </c>
      <c r="C434" s="92" t="str">
        <f>'6 - Per Unit Calculation'!Q431</f>
        <v/>
      </c>
      <c r="D434" s="92" t="str">
        <f>'6 - Per Unit Calculation'!R431</f>
        <v/>
      </c>
      <c r="E434" s="91">
        <f t="shared" si="12"/>
        <v>0</v>
      </c>
      <c r="F434" s="97">
        <f t="shared" si="13"/>
        <v>0</v>
      </c>
    </row>
    <row r="435" spans="1:6" x14ac:dyDescent="0.25">
      <c r="A435" s="106" t="str">
        <f>IF('2 - Unit Info'!A432&lt;&gt;"",'2 - Unit Info'!A432,"")</f>
        <v/>
      </c>
      <c r="B435" s="169" t="str">
        <f>IF('2 - Unit Info'!K432&lt;&gt;"",'2 - Unit Info'!K432,"")</f>
        <v/>
      </c>
      <c r="C435" s="92" t="str">
        <f>'6 - Per Unit Calculation'!Q432</f>
        <v/>
      </c>
      <c r="D435" s="92" t="str">
        <f>'6 - Per Unit Calculation'!R432</f>
        <v/>
      </c>
      <c r="E435" s="91">
        <f t="shared" si="12"/>
        <v>0</v>
      </c>
      <c r="F435" s="97">
        <f t="shared" si="13"/>
        <v>0</v>
      </c>
    </row>
    <row r="436" spans="1:6" x14ac:dyDescent="0.25">
      <c r="A436" s="106" t="str">
        <f>IF('2 - Unit Info'!A433&lt;&gt;"",'2 - Unit Info'!A433,"")</f>
        <v/>
      </c>
      <c r="B436" s="169" t="str">
        <f>IF('2 - Unit Info'!K433&lt;&gt;"",'2 - Unit Info'!K433,"")</f>
        <v/>
      </c>
      <c r="C436" s="92" t="str">
        <f>'6 - Per Unit Calculation'!Q433</f>
        <v/>
      </c>
      <c r="D436" s="92" t="str">
        <f>'6 - Per Unit Calculation'!R433</f>
        <v/>
      </c>
      <c r="E436" s="91">
        <f t="shared" si="12"/>
        <v>0</v>
      </c>
      <c r="F436" s="97">
        <f t="shared" si="13"/>
        <v>0</v>
      </c>
    </row>
    <row r="437" spans="1:6" x14ac:dyDescent="0.25">
      <c r="A437" s="106" t="str">
        <f>IF('2 - Unit Info'!A434&lt;&gt;"",'2 - Unit Info'!A434,"")</f>
        <v/>
      </c>
      <c r="B437" s="169" t="str">
        <f>IF('2 - Unit Info'!K434&lt;&gt;"",'2 - Unit Info'!K434,"")</f>
        <v/>
      </c>
      <c r="C437" s="92" t="str">
        <f>'6 - Per Unit Calculation'!Q434</f>
        <v/>
      </c>
      <c r="D437" s="92" t="str">
        <f>'6 - Per Unit Calculation'!R434</f>
        <v/>
      </c>
      <c r="E437" s="91">
        <f t="shared" si="12"/>
        <v>0</v>
      </c>
      <c r="F437" s="97">
        <f t="shared" si="13"/>
        <v>0</v>
      </c>
    </row>
    <row r="438" spans="1:6" x14ac:dyDescent="0.25">
      <c r="A438" s="106" t="str">
        <f>IF('2 - Unit Info'!A435&lt;&gt;"",'2 - Unit Info'!A435,"")</f>
        <v/>
      </c>
      <c r="B438" s="169" t="str">
        <f>IF('2 - Unit Info'!K435&lt;&gt;"",'2 - Unit Info'!K435,"")</f>
        <v/>
      </c>
      <c r="C438" s="92" t="str">
        <f>'6 - Per Unit Calculation'!Q435</f>
        <v/>
      </c>
      <c r="D438" s="92" t="str">
        <f>'6 - Per Unit Calculation'!R435</f>
        <v/>
      </c>
      <c r="E438" s="91">
        <f t="shared" si="12"/>
        <v>0</v>
      </c>
      <c r="F438" s="97">
        <f t="shared" si="13"/>
        <v>0</v>
      </c>
    </row>
    <row r="439" spans="1:6" x14ac:dyDescent="0.25">
      <c r="A439" s="106" t="str">
        <f>IF('2 - Unit Info'!A436&lt;&gt;"",'2 - Unit Info'!A436,"")</f>
        <v/>
      </c>
      <c r="B439" s="169" t="str">
        <f>IF('2 - Unit Info'!K436&lt;&gt;"",'2 - Unit Info'!K436,"")</f>
        <v/>
      </c>
      <c r="C439" s="92" t="str">
        <f>'6 - Per Unit Calculation'!Q436</f>
        <v/>
      </c>
      <c r="D439" s="92" t="str">
        <f>'6 - Per Unit Calculation'!R436</f>
        <v/>
      </c>
      <c r="E439" s="91">
        <f t="shared" si="12"/>
        <v>0</v>
      </c>
      <c r="F439" s="97">
        <f t="shared" si="13"/>
        <v>0</v>
      </c>
    </row>
    <row r="440" spans="1:6" x14ac:dyDescent="0.25">
      <c r="A440" s="106" t="str">
        <f>IF('2 - Unit Info'!A437&lt;&gt;"",'2 - Unit Info'!A437,"")</f>
        <v/>
      </c>
      <c r="B440" s="169" t="str">
        <f>IF('2 - Unit Info'!K437&lt;&gt;"",'2 - Unit Info'!K437,"")</f>
        <v/>
      </c>
      <c r="C440" s="92" t="str">
        <f>'6 - Per Unit Calculation'!Q437</f>
        <v/>
      </c>
      <c r="D440" s="92" t="str">
        <f>'6 - Per Unit Calculation'!R437</f>
        <v/>
      </c>
      <c r="E440" s="91">
        <f t="shared" si="12"/>
        <v>0</v>
      </c>
      <c r="F440" s="97">
        <f t="shared" si="13"/>
        <v>0</v>
      </c>
    </row>
    <row r="441" spans="1:6" x14ac:dyDescent="0.25">
      <c r="A441" s="106" t="str">
        <f>IF('2 - Unit Info'!A438&lt;&gt;"",'2 - Unit Info'!A438,"")</f>
        <v/>
      </c>
      <c r="B441" s="169" t="str">
        <f>IF('2 - Unit Info'!K438&lt;&gt;"",'2 - Unit Info'!K438,"")</f>
        <v/>
      </c>
      <c r="C441" s="92" t="str">
        <f>'6 - Per Unit Calculation'!Q438</f>
        <v/>
      </c>
      <c r="D441" s="92" t="str">
        <f>'6 - Per Unit Calculation'!R438</f>
        <v/>
      </c>
      <c r="E441" s="91">
        <f t="shared" si="12"/>
        <v>0</v>
      </c>
      <c r="F441" s="97">
        <f t="shared" si="13"/>
        <v>0</v>
      </c>
    </row>
    <row r="442" spans="1:6" x14ac:dyDescent="0.25">
      <c r="A442" s="106" t="str">
        <f>IF('2 - Unit Info'!A439&lt;&gt;"",'2 - Unit Info'!A439,"")</f>
        <v/>
      </c>
      <c r="B442" s="169" t="str">
        <f>IF('2 - Unit Info'!K439&lt;&gt;"",'2 - Unit Info'!K439,"")</f>
        <v/>
      </c>
      <c r="C442" s="92" t="str">
        <f>'6 - Per Unit Calculation'!Q439</f>
        <v/>
      </c>
      <c r="D442" s="92" t="str">
        <f>'6 - Per Unit Calculation'!R439</f>
        <v/>
      </c>
      <c r="E442" s="91">
        <f t="shared" si="12"/>
        <v>0</v>
      </c>
      <c r="F442" s="97">
        <f t="shared" si="13"/>
        <v>0</v>
      </c>
    </row>
    <row r="443" spans="1:6" x14ac:dyDescent="0.25">
      <c r="A443" s="106" t="str">
        <f>IF('2 - Unit Info'!A440&lt;&gt;"",'2 - Unit Info'!A440,"")</f>
        <v/>
      </c>
      <c r="B443" s="169" t="str">
        <f>IF('2 - Unit Info'!K440&lt;&gt;"",'2 - Unit Info'!K440,"")</f>
        <v/>
      </c>
      <c r="C443" s="92" t="str">
        <f>'6 - Per Unit Calculation'!Q440</f>
        <v/>
      </c>
      <c r="D443" s="92" t="str">
        <f>'6 - Per Unit Calculation'!R440</f>
        <v/>
      </c>
      <c r="E443" s="91">
        <f t="shared" si="12"/>
        <v>0</v>
      </c>
      <c r="F443" s="97">
        <f t="shared" si="13"/>
        <v>0</v>
      </c>
    </row>
    <row r="444" spans="1:6" x14ac:dyDescent="0.25">
      <c r="A444" s="106" t="str">
        <f>IF('2 - Unit Info'!A441&lt;&gt;"",'2 - Unit Info'!A441,"")</f>
        <v/>
      </c>
      <c r="B444" s="169" t="str">
        <f>IF('2 - Unit Info'!K441&lt;&gt;"",'2 - Unit Info'!K441,"")</f>
        <v/>
      </c>
      <c r="C444" s="92" t="str">
        <f>'6 - Per Unit Calculation'!Q441</f>
        <v/>
      </c>
      <c r="D444" s="92" t="str">
        <f>'6 - Per Unit Calculation'!R441</f>
        <v/>
      </c>
      <c r="E444" s="91">
        <f t="shared" si="12"/>
        <v>0</v>
      </c>
      <c r="F444" s="97">
        <f t="shared" si="13"/>
        <v>0</v>
      </c>
    </row>
    <row r="445" spans="1:6" x14ac:dyDescent="0.25">
      <c r="A445" s="106" t="str">
        <f>IF('2 - Unit Info'!A442&lt;&gt;"",'2 - Unit Info'!A442,"")</f>
        <v/>
      </c>
      <c r="B445" s="169" t="str">
        <f>IF('2 - Unit Info'!K442&lt;&gt;"",'2 - Unit Info'!K442,"")</f>
        <v/>
      </c>
      <c r="C445" s="92" t="str">
        <f>'6 - Per Unit Calculation'!Q442</f>
        <v/>
      </c>
      <c r="D445" s="92" t="str">
        <f>'6 - Per Unit Calculation'!R442</f>
        <v/>
      </c>
      <c r="E445" s="91">
        <f t="shared" si="12"/>
        <v>0</v>
      </c>
      <c r="F445" s="97">
        <f t="shared" si="13"/>
        <v>0</v>
      </c>
    </row>
    <row r="446" spans="1:6" x14ac:dyDescent="0.25">
      <c r="A446" s="106" t="str">
        <f>IF('2 - Unit Info'!A443&lt;&gt;"",'2 - Unit Info'!A443,"")</f>
        <v/>
      </c>
      <c r="B446" s="169" t="str">
        <f>IF('2 - Unit Info'!K443&lt;&gt;"",'2 - Unit Info'!K443,"")</f>
        <v/>
      </c>
      <c r="C446" s="92" t="str">
        <f>'6 - Per Unit Calculation'!Q443</f>
        <v/>
      </c>
      <c r="D446" s="92" t="str">
        <f>'6 - Per Unit Calculation'!R443</f>
        <v/>
      </c>
      <c r="E446" s="91">
        <f t="shared" si="12"/>
        <v>0</v>
      </c>
      <c r="F446" s="97">
        <f t="shared" si="13"/>
        <v>0</v>
      </c>
    </row>
    <row r="447" spans="1:6" x14ac:dyDescent="0.25">
      <c r="A447" s="106" t="str">
        <f>IF('2 - Unit Info'!A444&lt;&gt;"",'2 - Unit Info'!A444,"")</f>
        <v/>
      </c>
      <c r="B447" s="169" t="str">
        <f>IF('2 - Unit Info'!K444&lt;&gt;"",'2 - Unit Info'!K444,"")</f>
        <v/>
      </c>
      <c r="C447" s="92" t="str">
        <f>'6 - Per Unit Calculation'!Q444</f>
        <v/>
      </c>
      <c r="D447" s="92" t="str">
        <f>'6 - Per Unit Calculation'!R444</f>
        <v/>
      </c>
      <c r="E447" s="91">
        <f t="shared" si="12"/>
        <v>0</v>
      </c>
      <c r="F447" s="97">
        <f t="shared" si="13"/>
        <v>0</v>
      </c>
    </row>
    <row r="448" spans="1:6" x14ac:dyDescent="0.25">
      <c r="A448" s="106" t="str">
        <f>IF('2 - Unit Info'!A445&lt;&gt;"",'2 - Unit Info'!A445,"")</f>
        <v/>
      </c>
      <c r="B448" s="169" t="str">
        <f>IF('2 - Unit Info'!K445&lt;&gt;"",'2 - Unit Info'!K445,"")</f>
        <v/>
      </c>
      <c r="C448" s="92" t="str">
        <f>'6 - Per Unit Calculation'!Q445</f>
        <v/>
      </c>
      <c r="D448" s="92" t="str">
        <f>'6 - Per Unit Calculation'!R445</f>
        <v/>
      </c>
      <c r="E448" s="91">
        <f t="shared" si="12"/>
        <v>0</v>
      </c>
      <c r="F448" s="97">
        <f t="shared" si="13"/>
        <v>0</v>
      </c>
    </row>
    <row r="449" spans="1:6" x14ac:dyDescent="0.25">
      <c r="A449" s="106" t="str">
        <f>IF('2 - Unit Info'!A446&lt;&gt;"",'2 - Unit Info'!A446,"")</f>
        <v/>
      </c>
      <c r="B449" s="169" t="str">
        <f>IF('2 - Unit Info'!K446&lt;&gt;"",'2 - Unit Info'!K446,"")</f>
        <v/>
      </c>
      <c r="C449" s="92" t="str">
        <f>'6 - Per Unit Calculation'!Q446</f>
        <v/>
      </c>
      <c r="D449" s="92" t="str">
        <f>'6 - Per Unit Calculation'!R446</f>
        <v/>
      </c>
      <c r="E449" s="91">
        <f t="shared" si="12"/>
        <v>0</v>
      </c>
      <c r="F449" s="97">
        <f t="shared" si="13"/>
        <v>0</v>
      </c>
    </row>
    <row r="450" spans="1:6" x14ac:dyDescent="0.25">
      <c r="A450" s="106" t="str">
        <f>IF('2 - Unit Info'!A447&lt;&gt;"",'2 - Unit Info'!A447,"")</f>
        <v/>
      </c>
      <c r="B450" s="169" t="str">
        <f>IF('2 - Unit Info'!K447&lt;&gt;"",'2 - Unit Info'!K447,"")</f>
        <v/>
      </c>
      <c r="C450" s="92" t="str">
        <f>'6 - Per Unit Calculation'!Q447</f>
        <v/>
      </c>
      <c r="D450" s="92" t="str">
        <f>'6 - Per Unit Calculation'!R447</f>
        <v/>
      </c>
      <c r="E450" s="91">
        <f t="shared" si="12"/>
        <v>0</v>
      </c>
      <c r="F450" s="97">
        <f t="shared" si="13"/>
        <v>0</v>
      </c>
    </row>
    <row r="451" spans="1:6" x14ac:dyDescent="0.25">
      <c r="A451" s="106" t="str">
        <f>IF('2 - Unit Info'!A448&lt;&gt;"",'2 - Unit Info'!A448,"")</f>
        <v/>
      </c>
      <c r="B451" s="169" t="str">
        <f>IF('2 - Unit Info'!K448&lt;&gt;"",'2 - Unit Info'!K448,"")</f>
        <v/>
      </c>
      <c r="C451" s="92" t="str">
        <f>'6 - Per Unit Calculation'!Q448</f>
        <v/>
      </c>
      <c r="D451" s="92" t="str">
        <f>'6 - Per Unit Calculation'!R448</f>
        <v/>
      </c>
      <c r="E451" s="91">
        <f t="shared" si="12"/>
        <v>0</v>
      </c>
      <c r="F451" s="97">
        <f t="shared" si="13"/>
        <v>0</v>
      </c>
    </row>
    <row r="452" spans="1:6" x14ac:dyDescent="0.25">
      <c r="A452" s="106" t="str">
        <f>IF('2 - Unit Info'!A449&lt;&gt;"",'2 - Unit Info'!A449,"")</f>
        <v/>
      </c>
      <c r="B452" s="169" t="str">
        <f>IF('2 - Unit Info'!K449&lt;&gt;"",'2 - Unit Info'!K449,"")</f>
        <v/>
      </c>
      <c r="C452" s="92" t="str">
        <f>'6 - Per Unit Calculation'!Q449</f>
        <v/>
      </c>
      <c r="D452" s="92" t="str">
        <f>'6 - Per Unit Calculation'!R449</f>
        <v/>
      </c>
      <c r="E452" s="91">
        <f t="shared" si="12"/>
        <v>0</v>
      </c>
      <c r="F452" s="97">
        <f t="shared" si="13"/>
        <v>0</v>
      </c>
    </row>
    <row r="453" spans="1:6" x14ac:dyDescent="0.25">
      <c r="A453" s="106" t="str">
        <f>IF('2 - Unit Info'!A450&lt;&gt;"",'2 - Unit Info'!A450,"")</f>
        <v/>
      </c>
      <c r="B453" s="169" t="str">
        <f>IF('2 - Unit Info'!K450&lt;&gt;"",'2 - Unit Info'!K450,"")</f>
        <v/>
      </c>
      <c r="C453" s="92" t="str">
        <f>'6 - Per Unit Calculation'!Q450</f>
        <v/>
      </c>
      <c r="D453" s="92" t="str">
        <f>'6 - Per Unit Calculation'!R450</f>
        <v/>
      </c>
      <c r="E453" s="91">
        <f t="shared" si="12"/>
        <v>0</v>
      </c>
      <c r="F453" s="97">
        <f t="shared" si="13"/>
        <v>0</v>
      </c>
    </row>
    <row r="454" spans="1:6" x14ac:dyDescent="0.25">
      <c r="A454" s="106" t="str">
        <f>IF('2 - Unit Info'!A451&lt;&gt;"",'2 - Unit Info'!A451,"")</f>
        <v/>
      </c>
      <c r="B454" s="169" t="str">
        <f>IF('2 - Unit Info'!K451&lt;&gt;"",'2 - Unit Info'!K451,"")</f>
        <v/>
      </c>
      <c r="C454" s="92" t="str">
        <f>'6 - Per Unit Calculation'!Q451</f>
        <v/>
      </c>
      <c r="D454" s="92" t="str">
        <f>'6 - Per Unit Calculation'!R451</f>
        <v/>
      </c>
      <c r="E454" s="91">
        <f t="shared" si="12"/>
        <v>0</v>
      </c>
      <c r="F454" s="97">
        <f t="shared" si="13"/>
        <v>0</v>
      </c>
    </row>
    <row r="455" spans="1:6" x14ac:dyDescent="0.25">
      <c r="A455" s="106" t="str">
        <f>IF('2 - Unit Info'!A452&lt;&gt;"",'2 - Unit Info'!A452,"")</f>
        <v/>
      </c>
      <c r="B455" s="169" t="str">
        <f>IF('2 - Unit Info'!K452&lt;&gt;"",'2 - Unit Info'!K452,"")</f>
        <v/>
      </c>
      <c r="C455" s="92" t="str">
        <f>'6 - Per Unit Calculation'!Q452</f>
        <v/>
      </c>
      <c r="D455" s="92" t="str">
        <f>'6 - Per Unit Calculation'!R452</f>
        <v/>
      </c>
      <c r="E455" s="91">
        <f t="shared" si="12"/>
        <v>0</v>
      </c>
      <c r="F455" s="97">
        <f t="shared" si="13"/>
        <v>0</v>
      </c>
    </row>
    <row r="456" spans="1:6" x14ac:dyDescent="0.25">
      <c r="A456" s="106" t="str">
        <f>IF('2 - Unit Info'!A453&lt;&gt;"",'2 - Unit Info'!A453,"")</f>
        <v/>
      </c>
      <c r="B456" s="169" t="str">
        <f>IF('2 - Unit Info'!K453&lt;&gt;"",'2 - Unit Info'!K453,"")</f>
        <v/>
      </c>
      <c r="C456" s="92" t="str">
        <f>'6 - Per Unit Calculation'!Q453</f>
        <v/>
      </c>
      <c r="D456" s="92" t="str">
        <f>'6 - Per Unit Calculation'!R453</f>
        <v/>
      </c>
      <c r="E456" s="91">
        <f t="shared" si="12"/>
        <v>0</v>
      </c>
      <c r="F456" s="97">
        <f t="shared" si="13"/>
        <v>0</v>
      </c>
    </row>
    <row r="457" spans="1:6" x14ac:dyDescent="0.25">
      <c r="A457" s="106" t="str">
        <f>IF('2 - Unit Info'!A454&lt;&gt;"",'2 - Unit Info'!A454,"")</f>
        <v/>
      </c>
      <c r="B457" s="169" t="str">
        <f>IF('2 - Unit Info'!K454&lt;&gt;"",'2 - Unit Info'!K454,"")</f>
        <v/>
      </c>
      <c r="C457" s="92" t="str">
        <f>'6 - Per Unit Calculation'!Q454</f>
        <v/>
      </c>
      <c r="D457" s="92" t="str">
        <f>'6 - Per Unit Calculation'!R454</f>
        <v/>
      </c>
      <c r="E457" s="91">
        <f t="shared" si="12"/>
        <v>0</v>
      </c>
      <c r="F457" s="97">
        <f t="shared" si="13"/>
        <v>0</v>
      </c>
    </row>
    <row r="458" spans="1:6" x14ac:dyDescent="0.25">
      <c r="A458" s="106" t="str">
        <f>IF('2 - Unit Info'!A455&lt;&gt;"",'2 - Unit Info'!A455,"")</f>
        <v/>
      </c>
      <c r="B458" s="169" t="str">
        <f>IF('2 - Unit Info'!K455&lt;&gt;"",'2 - Unit Info'!K455,"")</f>
        <v/>
      </c>
      <c r="C458" s="92" t="str">
        <f>'6 - Per Unit Calculation'!Q455</f>
        <v/>
      </c>
      <c r="D458" s="92" t="str">
        <f>'6 - Per Unit Calculation'!R455</f>
        <v/>
      </c>
      <c r="E458" s="91">
        <f t="shared" si="12"/>
        <v>0</v>
      </c>
      <c r="F458" s="97">
        <f t="shared" si="13"/>
        <v>0</v>
      </c>
    </row>
    <row r="459" spans="1:6" x14ac:dyDescent="0.25">
      <c r="A459" s="106" t="str">
        <f>IF('2 - Unit Info'!A456&lt;&gt;"",'2 - Unit Info'!A456,"")</f>
        <v/>
      </c>
      <c r="B459" s="169" t="str">
        <f>IF('2 - Unit Info'!K456&lt;&gt;"",'2 - Unit Info'!K456,"")</f>
        <v/>
      </c>
      <c r="C459" s="92" t="str">
        <f>'6 - Per Unit Calculation'!Q456</f>
        <v/>
      </c>
      <c r="D459" s="92" t="str">
        <f>'6 - Per Unit Calculation'!R456</f>
        <v/>
      </c>
      <c r="E459" s="91">
        <f t="shared" si="12"/>
        <v>0</v>
      </c>
      <c r="F459" s="97">
        <f t="shared" si="13"/>
        <v>0</v>
      </c>
    </row>
    <row r="460" spans="1:6" x14ac:dyDescent="0.25">
      <c r="A460" s="106" t="str">
        <f>IF('2 - Unit Info'!A457&lt;&gt;"",'2 - Unit Info'!A457,"")</f>
        <v/>
      </c>
      <c r="B460" s="169" t="str">
        <f>IF('2 - Unit Info'!K457&lt;&gt;"",'2 - Unit Info'!K457,"")</f>
        <v/>
      </c>
      <c r="C460" s="92" t="str">
        <f>'6 - Per Unit Calculation'!Q457</f>
        <v/>
      </c>
      <c r="D460" s="92" t="str">
        <f>'6 - Per Unit Calculation'!R457</f>
        <v/>
      </c>
      <c r="E460" s="91">
        <f t="shared" si="12"/>
        <v>0</v>
      </c>
      <c r="F460" s="97">
        <f t="shared" si="13"/>
        <v>0</v>
      </c>
    </row>
    <row r="461" spans="1:6" x14ac:dyDescent="0.25">
      <c r="A461" s="106" t="str">
        <f>IF('2 - Unit Info'!A458&lt;&gt;"",'2 - Unit Info'!A458,"")</f>
        <v/>
      </c>
      <c r="B461" s="169" t="str">
        <f>IF('2 - Unit Info'!K458&lt;&gt;"",'2 - Unit Info'!K458,"")</f>
        <v/>
      </c>
      <c r="C461" s="92" t="str">
        <f>'6 - Per Unit Calculation'!Q458</f>
        <v/>
      </c>
      <c r="D461" s="92" t="str">
        <f>'6 - Per Unit Calculation'!R458</f>
        <v/>
      </c>
      <c r="E461" s="91">
        <f t="shared" ref="E461:E508" si="14">IF(OR(C461="N/A based on utility billing method", C461="N/A move-in date after 3/1/2024"), "N/A", MIN(C461,D461))</f>
        <v>0</v>
      </c>
      <c r="F461" s="97">
        <f t="shared" ref="F461:F524" si="15">IF(E461="N/A", "N/A", E461*1.032)</f>
        <v>0</v>
      </c>
    </row>
    <row r="462" spans="1:6" x14ac:dyDescent="0.25">
      <c r="A462" s="106" t="str">
        <f>IF('2 - Unit Info'!A459&lt;&gt;"",'2 - Unit Info'!A459,"")</f>
        <v/>
      </c>
      <c r="B462" s="169" t="str">
        <f>IF('2 - Unit Info'!K459&lt;&gt;"",'2 - Unit Info'!K459,"")</f>
        <v/>
      </c>
      <c r="C462" s="92" t="str">
        <f>'6 - Per Unit Calculation'!Q459</f>
        <v/>
      </c>
      <c r="D462" s="92" t="str">
        <f>'6 - Per Unit Calculation'!R459</f>
        <v/>
      </c>
      <c r="E462" s="91">
        <f t="shared" si="14"/>
        <v>0</v>
      </c>
      <c r="F462" s="97">
        <f t="shared" si="15"/>
        <v>0</v>
      </c>
    </row>
    <row r="463" spans="1:6" x14ac:dyDescent="0.25">
      <c r="A463" s="106" t="str">
        <f>IF('2 - Unit Info'!A460&lt;&gt;"",'2 - Unit Info'!A460,"")</f>
        <v/>
      </c>
      <c r="B463" s="169" t="str">
        <f>IF('2 - Unit Info'!K460&lt;&gt;"",'2 - Unit Info'!K460,"")</f>
        <v/>
      </c>
      <c r="C463" s="92" t="str">
        <f>'6 - Per Unit Calculation'!Q460</f>
        <v/>
      </c>
      <c r="D463" s="92" t="str">
        <f>'6 - Per Unit Calculation'!R460</f>
        <v/>
      </c>
      <c r="E463" s="91">
        <f t="shared" si="14"/>
        <v>0</v>
      </c>
      <c r="F463" s="97">
        <f t="shared" si="15"/>
        <v>0</v>
      </c>
    </row>
    <row r="464" spans="1:6" x14ac:dyDescent="0.25">
      <c r="A464" s="106" t="str">
        <f>IF('2 - Unit Info'!A461&lt;&gt;"",'2 - Unit Info'!A461,"")</f>
        <v/>
      </c>
      <c r="B464" s="169" t="str">
        <f>IF('2 - Unit Info'!K461&lt;&gt;"",'2 - Unit Info'!K461,"")</f>
        <v/>
      </c>
      <c r="C464" s="92" t="str">
        <f>'6 - Per Unit Calculation'!Q461</f>
        <v/>
      </c>
      <c r="D464" s="92" t="str">
        <f>'6 - Per Unit Calculation'!R461</f>
        <v/>
      </c>
      <c r="E464" s="91">
        <f t="shared" si="14"/>
        <v>0</v>
      </c>
      <c r="F464" s="97">
        <f t="shared" si="15"/>
        <v>0</v>
      </c>
    </row>
    <row r="465" spans="1:6" x14ac:dyDescent="0.25">
      <c r="A465" s="106" t="str">
        <f>IF('2 - Unit Info'!A462&lt;&gt;"",'2 - Unit Info'!A462,"")</f>
        <v/>
      </c>
      <c r="B465" s="169" t="str">
        <f>IF('2 - Unit Info'!K462&lt;&gt;"",'2 - Unit Info'!K462,"")</f>
        <v/>
      </c>
      <c r="C465" s="92" t="str">
        <f>'6 - Per Unit Calculation'!Q462</f>
        <v/>
      </c>
      <c r="D465" s="92" t="str">
        <f>'6 - Per Unit Calculation'!R462</f>
        <v/>
      </c>
      <c r="E465" s="91">
        <f t="shared" si="14"/>
        <v>0</v>
      </c>
      <c r="F465" s="97">
        <f t="shared" si="15"/>
        <v>0</v>
      </c>
    </row>
    <row r="466" spans="1:6" x14ac:dyDescent="0.25">
      <c r="A466" s="106" t="str">
        <f>IF('2 - Unit Info'!A463&lt;&gt;"",'2 - Unit Info'!A463,"")</f>
        <v/>
      </c>
      <c r="B466" s="169" t="str">
        <f>IF('2 - Unit Info'!K463&lt;&gt;"",'2 - Unit Info'!K463,"")</f>
        <v/>
      </c>
      <c r="C466" s="92" t="str">
        <f>'6 - Per Unit Calculation'!Q463</f>
        <v/>
      </c>
      <c r="D466" s="92" t="str">
        <f>'6 - Per Unit Calculation'!R463</f>
        <v/>
      </c>
      <c r="E466" s="91">
        <f t="shared" si="14"/>
        <v>0</v>
      </c>
      <c r="F466" s="97">
        <f t="shared" si="15"/>
        <v>0</v>
      </c>
    </row>
    <row r="467" spans="1:6" x14ac:dyDescent="0.25">
      <c r="A467" s="106" t="str">
        <f>IF('2 - Unit Info'!A464&lt;&gt;"",'2 - Unit Info'!A464,"")</f>
        <v/>
      </c>
      <c r="B467" s="169" t="str">
        <f>IF('2 - Unit Info'!K464&lt;&gt;"",'2 - Unit Info'!K464,"")</f>
        <v/>
      </c>
      <c r="C467" s="92" t="str">
        <f>'6 - Per Unit Calculation'!Q464</f>
        <v/>
      </c>
      <c r="D467" s="92" t="str">
        <f>'6 - Per Unit Calculation'!R464</f>
        <v/>
      </c>
      <c r="E467" s="91">
        <f t="shared" si="14"/>
        <v>0</v>
      </c>
      <c r="F467" s="97">
        <f t="shared" si="15"/>
        <v>0</v>
      </c>
    </row>
    <row r="468" spans="1:6" x14ac:dyDescent="0.25">
      <c r="A468" s="106" t="str">
        <f>IF('2 - Unit Info'!A465&lt;&gt;"",'2 - Unit Info'!A465,"")</f>
        <v/>
      </c>
      <c r="B468" s="169" t="str">
        <f>IF('2 - Unit Info'!K465&lt;&gt;"",'2 - Unit Info'!K465,"")</f>
        <v/>
      </c>
      <c r="C468" s="92" t="str">
        <f>'6 - Per Unit Calculation'!Q465</f>
        <v/>
      </c>
      <c r="D468" s="92" t="str">
        <f>'6 - Per Unit Calculation'!R465</f>
        <v/>
      </c>
      <c r="E468" s="91">
        <f t="shared" si="14"/>
        <v>0</v>
      </c>
      <c r="F468" s="97">
        <f t="shared" si="15"/>
        <v>0</v>
      </c>
    </row>
    <row r="469" spans="1:6" x14ac:dyDescent="0.25">
      <c r="A469" s="106" t="str">
        <f>IF('2 - Unit Info'!A466&lt;&gt;"",'2 - Unit Info'!A466,"")</f>
        <v/>
      </c>
      <c r="B469" s="169" t="str">
        <f>IF('2 - Unit Info'!K466&lt;&gt;"",'2 - Unit Info'!K466,"")</f>
        <v/>
      </c>
      <c r="C469" s="92" t="str">
        <f>'6 - Per Unit Calculation'!Q466</f>
        <v/>
      </c>
      <c r="D469" s="92" t="str">
        <f>'6 - Per Unit Calculation'!R466</f>
        <v/>
      </c>
      <c r="E469" s="91">
        <f t="shared" si="14"/>
        <v>0</v>
      </c>
      <c r="F469" s="97">
        <f t="shared" si="15"/>
        <v>0</v>
      </c>
    </row>
    <row r="470" spans="1:6" x14ac:dyDescent="0.25">
      <c r="A470" s="106" t="str">
        <f>IF('2 - Unit Info'!A467&lt;&gt;"",'2 - Unit Info'!A467,"")</f>
        <v/>
      </c>
      <c r="B470" s="169" t="str">
        <f>IF('2 - Unit Info'!K467&lt;&gt;"",'2 - Unit Info'!K467,"")</f>
        <v/>
      </c>
      <c r="C470" s="92" t="str">
        <f>'6 - Per Unit Calculation'!Q467</f>
        <v/>
      </c>
      <c r="D470" s="92" t="str">
        <f>'6 - Per Unit Calculation'!R467</f>
        <v/>
      </c>
      <c r="E470" s="91">
        <f t="shared" si="14"/>
        <v>0</v>
      </c>
      <c r="F470" s="97">
        <f t="shared" si="15"/>
        <v>0</v>
      </c>
    </row>
    <row r="471" spans="1:6" x14ac:dyDescent="0.25">
      <c r="A471" s="106" t="str">
        <f>IF('2 - Unit Info'!A468&lt;&gt;"",'2 - Unit Info'!A468,"")</f>
        <v/>
      </c>
      <c r="B471" s="169" t="str">
        <f>IF('2 - Unit Info'!K468&lt;&gt;"",'2 - Unit Info'!K468,"")</f>
        <v/>
      </c>
      <c r="C471" s="92" t="str">
        <f>'6 - Per Unit Calculation'!Q468</f>
        <v/>
      </c>
      <c r="D471" s="92" t="str">
        <f>'6 - Per Unit Calculation'!R468</f>
        <v/>
      </c>
      <c r="E471" s="91">
        <f t="shared" si="14"/>
        <v>0</v>
      </c>
      <c r="F471" s="97">
        <f t="shared" si="15"/>
        <v>0</v>
      </c>
    </row>
    <row r="472" spans="1:6" x14ac:dyDescent="0.25">
      <c r="A472" s="106" t="str">
        <f>IF('2 - Unit Info'!A469&lt;&gt;"",'2 - Unit Info'!A469,"")</f>
        <v/>
      </c>
      <c r="B472" s="169" t="str">
        <f>IF('2 - Unit Info'!K469&lt;&gt;"",'2 - Unit Info'!K469,"")</f>
        <v/>
      </c>
      <c r="C472" s="92" t="str">
        <f>'6 - Per Unit Calculation'!Q469</f>
        <v/>
      </c>
      <c r="D472" s="92" t="str">
        <f>'6 - Per Unit Calculation'!R469</f>
        <v/>
      </c>
      <c r="E472" s="91">
        <f t="shared" si="14"/>
        <v>0</v>
      </c>
      <c r="F472" s="97">
        <f t="shared" si="15"/>
        <v>0</v>
      </c>
    </row>
    <row r="473" spans="1:6" x14ac:dyDescent="0.25">
      <c r="A473" s="106" t="str">
        <f>IF('2 - Unit Info'!A470&lt;&gt;"",'2 - Unit Info'!A470,"")</f>
        <v/>
      </c>
      <c r="B473" s="169" t="str">
        <f>IF('2 - Unit Info'!K470&lt;&gt;"",'2 - Unit Info'!K470,"")</f>
        <v/>
      </c>
      <c r="C473" s="92" t="str">
        <f>'6 - Per Unit Calculation'!Q470</f>
        <v/>
      </c>
      <c r="D473" s="92" t="str">
        <f>'6 - Per Unit Calculation'!R470</f>
        <v/>
      </c>
      <c r="E473" s="91">
        <f t="shared" si="14"/>
        <v>0</v>
      </c>
      <c r="F473" s="97">
        <f t="shared" si="15"/>
        <v>0</v>
      </c>
    </row>
    <row r="474" spans="1:6" x14ac:dyDescent="0.25">
      <c r="A474" s="106" t="str">
        <f>IF('2 - Unit Info'!A471&lt;&gt;"",'2 - Unit Info'!A471,"")</f>
        <v/>
      </c>
      <c r="B474" s="169" t="str">
        <f>IF('2 - Unit Info'!K471&lt;&gt;"",'2 - Unit Info'!K471,"")</f>
        <v/>
      </c>
      <c r="C474" s="92" t="str">
        <f>'6 - Per Unit Calculation'!Q471</f>
        <v/>
      </c>
      <c r="D474" s="92" t="str">
        <f>'6 - Per Unit Calculation'!R471</f>
        <v/>
      </c>
      <c r="E474" s="91">
        <f t="shared" si="14"/>
        <v>0</v>
      </c>
      <c r="F474" s="97">
        <f t="shared" si="15"/>
        <v>0</v>
      </c>
    </row>
    <row r="475" spans="1:6" x14ac:dyDescent="0.25">
      <c r="A475" s="106" t="str">
        <f>IF('2 - Unit Info'!A472&lt;&gt;"",'2 - Unit Info'!A472,"")</f>
        <v/>
      </c>
      <c r="B475" s="169" t="str">
        <f>IF('2 - Unit Info'!K472&lt;&gt;"",'2 - Unit Info'!K472,"")</f>
        <v/>
      </c>
      <c r="C475" s="92" t="str">
        <f>'6 - Per Unit Calculation'!Q472</f>
        <v/>
      </c>
      <c r="D475" s="92" t="str">
        <f>'6 - Per Unit Calculation'!R472</f>
        <v/>
      </c>
      <c r="E475" s="91">
        <f t="shared" si="14"/>
        <v>0</v>
      </c>
      <c r="F475" s="97">
        <f t="shared" si="15"/>
        <v>0</v>
      </c>
    </row>
    <row r="476" spans="1:6" x14ac:dyDescent="0.25">
      <c r="A476" s="106" t="str">
        <f>IF('2 - Unit Info'!A473&lt;&gt;"",'2 - Unit Info'!A473,"")</f>
        <v/>
      </c>
      <c r="B476" s="169" t="str">
        <f>IF('2 - Unit Info'!K473&lt;&gt;"",'2 - Unit Info'!K473,"")</f>
        <v/>
      </c>
      <c r="C476" s="92" t="str">
        <f>'6 - Per Unit Calculation'!Q473</f>
        <v/>
      </c>
      <c r="D476" s="92" t="str">
        <f>'6 - Per Unit Calculation'!R473</f>
        <v/>
      </c>
      <c r="E476" s="91">
        <f t="shared" si="14"/>
        <v>0</v>
      </c>
      <c r="F476" s="97">
        <f t="shared" si="15"/>
        <v>0</v>
      </c>
    </row>
    <row r="477" spans="1:6" x14ac:dyDescent="0.25">
      <c r="A477" s="106" t="str">
        <f>IF('2 - Unit Info'!A474&lt;&gt;"",'2 - Unit Info'!A474,"")</f>
        <v/>
      </c>
      <c r="B477" s="169" t="str">
        <f>IF('2 - Unit Info'!K474&lt;&gt;"",'2 - Unit Info'!K474,"")</f>
        <v/>
      </c>
      <c r="C477" s="92" t="str">
        <f>'6 - Per Unit Calculation'!Q474</f>
        <v/>
      </c>
      <c r="D477" s="92" t="str">
        <f>'6 - Per Unit Calculation'!R474</f>
        <v/>
      </c>
      <c r="E477" s="91">
        <f t="shared" si="14"/>
        <v>0</v>
      </c>
      <c r="F477" s="97">
        <f t="shared" si="15"/>
        <v>0</v>
      </c>
    </row>
    <row r="478" spans="1:6" x14ac:dyDescent="0.25">
      <c r="A478" s="106" t="str">
        <f>IF('2 - Unit Info'!A475&lt;&gt;"",'2 - Unit Info'!A475,"")</f>
        <v/>
      </c>
      <c r="B478" s="169" t="str">
        <f>IF('2 - Unit Info'!K475&lt;&gt;"",'2 - Unit Info'!K475,"")</f>
        <v/>
      </c>
      <c r="C478" s="92" t="str">
        <f>'6 - Per Unit Calculation'!Q475</f>
        <v/>
      </c>
      <c r="D478" s="92" t="str">
        <f>'6 - Per Unit Calculation'!R475</f>
        <v/>
      </c>
      <c r="E478" s="91">
        <f t="shared" si="14"/>
        <v>0</v>
      </c>
      <c r="F478" s="97">
        <f t="shared" si="15"/>
        <v>0</v>
      </c>
    </row>
    <row r="479" spans="1:6" x14ac:dyDescent="0.25">
      <c r="A479" s="106" t="str">
        <f>IF('2 - Unit Info'!A476&lt;&gt;"",'2 - Unit Info'!A476,"")</f>
        <v/>
      </c>
      <c r="B479" s="169" t="str">
        <f>IF('2 - Unit Info'!K476&lt;&gt;"",'2 - Unit Info'!K476,"")</f>
        <v/>
      </c>
      <c r="C479" s="92" t="str">
        <f>'6 - Per Unit Calculation'!Q476</f>
        <v/>
      </c>
      <c r="D479" s="92" t="str">
        <f>'6 - Per Unit Calculation'!R476</f>
        <v/>
      </c>
      <c r="E479" s="91">
        <f t="shared" si="14"/>
        <v>0</v>
      </c>
      <c r="F479" s="97">
        <f t="shared" si="15"/>
        <v>0</v>
      </c>
    </row>
    <row r="480" spans="1:6" x14ac:dyDescent="0.25">
      <c r="A480" s="106" t="str">
        <f>IF('2 - Unit Info'!A477&lt;&gt;"",'2 - Unit Info'!A477,"")</f>
        <v/>
      </c>
      <c r="B480" s="169" t="str">
        <f>IF('2 - Unit Info'!K477&lt;&gt;"",'2 - Unit Info'!K477,"")</f>
        <v/>
      </c>
      <c r="C480" s="92" t="str">
        <f>'6 - Per Unit Calculation'!Q477</f>
        <v/>
      </c>
      <c r="D480" s="92" t="str">
        <f>'6 - Per Unit Calculation'!R477</f>
        <v/>
      </c>
      <c r="E480" s="91">
        <f t="shared" si="14"/>
        <v>0</v>
      </c>
      <c r="F480" s="97">
        <f t="shared" si="15"/>
        <v>0</v>
      </c>
    </row>
    <row r="481" spans="1:6" x14ac:dyDescent="0.25">
      <c r="A481" s="106" t="str">
        <f>IF('2 - Unit Info'!A478&lt;&gt;"",'2 - Unit Info'!A478,"")</f>
        <v/>
      </c>
      <c r="B481" s="169" t="str">
        <f>IF('2 - Unit Info'!K478&lt;&gt;"",'2 - Unit Info'!K478,"")</f>
        <v/>
      </c>
      <c r="C481" s="92" t="str">
        <f>'6 - Per Unit Calculation'!Q478</f>
        <v/>
      </c>
      <c r="D481" s="92" t="str">
        <f>'6 - Per Unit Calculation'!R478</f>
        <v/>
      </c>
      <c r="E481" s="91">
        <f t="shared" si="14"/>
        <v>0</v>
      </c>
      <c r="F481" s="97">
        <f t="shared" si="15"/>
        <v>0</v>
      </c>
    </row>
    <row r="482" spans="1:6" x14ac:dyDescent="0.25">
      <c r="A482" s="106" t="str">
        <f>IF('2 - Unit Info'!A479&lt;&gt;"",'2 - Unit Info'!A479,"")</f>
        <v/>
      </c>
      <c r="B482" s="169" t="str">
        <f>IF('2 - Unit Info'!K479&lt;&gt;"",'2 - Unit Info'!K479,"")</f>
        <v/>
      </c>
      <c r="C482" s="92" t="str">
        <f>'6 - Per Unit Calculation'!Q479</f>
        <v/>
      </c>
      <c r="D482" s="92" t="str">
        <f>'6 - Per Unit Calculation'!R479</f>
        <v/>
      </c>
      <c r="E482" s="91">
        <f t="shared" si="14"/>
        <v>0</v>
      </c>
      <c r="F482" s="97">
        <f t="shared" si="15"/>
        <v>0</v>
      </c>
    </row>
    <row r="483" spans="1:6" x14ac:dyDescent="0.25">
      <c r="A483" s="106" t="str">
        <f>IF('2 - Unit Info'!A480&lt;&gt;"",'2 - Unit Info'!A480,"")</f>
        <v/>
      </c>
      <c r="B483" s="169" t="str">
        <f>IF('2 - Unit Info'!K480&lt;&gt;"",'2 - Unit Info'!K480,"")</f>
        <v/>
      </c>
      <c r="C483" s="92" t="str">
        <f>'6 - Per Unit Calculation'!Q480</f>
        <v/>
      </c>
      <c r="D483" s="92" t="str">
        <f>'6 - Per Unit Calculation'!R480</f>
        <v/>
      </c>
      <c r="E483" s="91">
        <f t="shared" si="14"/>
        <v>0</v>
      </c>
      <c r="F483" s="97">
        <f t="shared" si="15"/>
        <v>0</v>
      </c>
    </row>
    <row r="484" spans="1:6" x14ac:dyDescent="0.25">
      <c r="A484" s="106" t="str">
        <f>IF('2 - Unit Info'!A481&lt;&gt;"",'2 - Unit Info'!A481,"")</f>
        <v/>
      </c>
      <c r="B484" s="169" t="str">
        <f>IF('2 - Unit Info'!K481&lt;&gt;"",'2 - Unit Info'!K481,"")</f>
        <v/>
      </c>
      <c r="C484" s="92" t="str">
        <f>'6 - Per Unit Calculation'!Q481</f>
        <v/>
      </c>
      <c r="D484" s="92" t="str">
        <f>'6 - Per Unit Calculation'!R481</f>
        <v/>
      </c>
      <c r="E484" s="91">
        <f t="shared" si="14"/>
        <v>0</v>
      </c>
      <c r="F484" s="97">
        <f t="shared" si="15"/>
        <v>0</v>
      </c>
    </row>
    <row r="485" spans="1:6" x14ac:dyDescent="0.25">
      <c r="A485" s="106" t="str">
        <f>IF('2 - Unit Info'!A482&lt;&gt;"",'2 - Unit Info'!A482,"")</f>
        <v/>
      </c>
      <c r="B485" s="169" t="str">
        <f>IF('2 - Unit Info'!K482&lt;&gt;"",'2 - Unit Info'!K482,"")</f>
        <v/>
      </c>
      <c r="C485" s="92" t="str">
        <f>'6 - Per Unit Calculation'!Q482</f>
        <v/>
      </c>
      <c r="D485" s="92" t="str">
        <f>'6 - Per Unit Calculation'!R482</f>
        <v/>
      </c>
      <c r="E485" s="91">
        <f t="shared" si="14"/>
        <v>0</v>
      </c>
      <c r="F485" s="97">
        <f t="shared" si="15"/>
        <v>0</v>
      </c>
    </row>
    <row r="486" spans="1:6" x14ac:dyDescent="0.25">
      <c r="A486" s="106" t="str">
        <f>IF('2 - Unit Info'!A483&lt;&gt;"",'2 - Unit Info'!A483,"")</f>
        <v/>
      </c>
      <c r="B486" s="169" t="str">
        <f>IF('2 - Unit Info'!K483&lt;&gt;"",'2 - Unit Info'!K483,"")</f>
        <v/>
      </c>
      <c r="C486" s="92" t="str">
        <f>'6 - Per Unit Calculation'!Q483</f>
        <v/>
      </c>
      <c r="D486" s="92" t="str">
        <f>'6 - Per Unit Calculation'!R483</f>
        <v/>
      </c>
      <c r="E486" s="91">
        <f t="shared" si="14"/>
        <v>0</v>
      </c>
      <c r="F486" s="97">
        <f t="shared" si="15"/>
        <v>0</v>
      </c>
    </row>
    <row r="487" spans="1:6" x14ac:dyDescent="0.25">
      <c r="A487" s="106" t="str">
        <f>IF('2 - Unit Info'!A484&lt;&gt;"",'2 - Unit Info'!A484,"")</f>
        <v/>
      </c>
      <c r="B487" s="169" t="str">
        <f>IF('2 - Unit Info'!K484&lt;&gt;"",'2 - Unit Info'!K484,"")</f>
        <v/>
      </c>
      <c r="C487" s="92" t="str">
        <f>'6 - Per Unit Calculation'!Q484</f>
        <v/>
      </c>
      <c r="D487" s="92" t="str">
        <f>'6 - Per Unit Calculation'!R484</f>
        <v/>
      </c>
      <c r="E487" s="91">
        <f t="shared" si="14"/>
        <v>0</v>
      </c>
      <c r="F487" s="97">
        <f t="shared" si="15"/>
        <v>0</v>
      </c>
    </row>
    <row r="488" spans="1:6" x14ac:dyDescent="0.25">
      <c r="A488" s="106" t="str">
        <f>IF('2 - Unit Info'!A485&lt;&gt;"",'2 - Unit Info'!A485,"")</f>
        <v/>
      </c>
      <c r="B488" s="169" t="str">
        <f>IF('2 - Unit Info'!K485&lt;&gt;"",'2 - Unit Info'!K485,"")</f>
        <v/>
      </c>
      <c r="C488" s="92" t="str">
        <f>'6 - Per Unit Calculation'!Q485</f>
        <v/>
      </c>
      <c r="D488" s="92" t="str">
        <f>'6 - Per Unit Calculation'!R485</f>
        <v/>
      </c>
      <c r="E488" s="91">
        <f t="shared" si="14"/>
        <v>0</v>
      </c>
      <c r="F488" s="97">
        <f t="shared" si="15"/>
        <v>0</v>
      </c>
    </row>
    <row r="489" spans="1:6" x14ac:dyDescent="0.25">
      <c r="A489" s="106" t="str">
        <f>IF('2 - Unit Info'!A486&lt;&gt;"",'2 - Unit Info'!A486,"")</f>
        <v/>
      </c>
      <c r="B489" s="169" t="str">
        <f>IF('2 - Unit Info'!K486&lt;&gt;"",'2 - Unit Info'!K486,"")</f>
        <v/>
      </c>
      <c r="C489" s="92" t="str">
        <f>'6 - Per Unit Calculation'!Q486</f>
        <v/>
      </c>
      <c r="D489" s="92" t="str">
        <f>'6 - Per Unit Calculation'!R486</f>
        <v/>
      </c>
      <c r="E489" s="91">
        <f t="shared" si="14"/>
        <v>0</v>
      </c>
      <c r="F489" s="97">
        <f t="shared" si="15"/>
        <v>0</v>
      </c>
    </row>
    <row r="490" spans="1:6" x14ac:dyDescent="0.25">
      <c r="A490" s="106" t="str">
        <f>IF('2 - Unit Info'!A487&lt;&gt;"",'2 - Unit Info'!A487,"")</f>
        <v/>
      </c>
      <c r="B490" s="169" t="str">
        <f>IF('2 - Unit Info'!K487&lt;&gt;"",'2 - Unit Info'!K487,"")</f>
        <v/>
      </c>
      <c r="C490" s="92" t="str">
        <f>'6 - Per Unit Calculation'!Q487</f>
        <v/>
      </c>
      <c r="D490" s="92" t="str">
        <f>'6 - Per Unit Calculation'!R487</f>
        <v/>
      </c>
      <c r="E490" s="91">
        <f t="shared" si="14"/>
        <v>0</v>
      </c>
      <c r="F490" s="97">
        <f t="shared" si="15"/>
        <v>0</v>
      </c>
    </row>
    <row r="491" spans="1:6" x14ac:dyDescent="0.25">
      <c r="A491" s="106" t="str">
        <f>IF('2 - Unit Info'!A488&lt;&gt;"",'2 - Unit Info'!A488,"")</f>
        <v/>
      </c>
      <c r="B491" s="169" t="str">
        <f>IF('2 - Unit Info'!K488&lt;&gt;"",'2 - Unit Info'!K488,"")</f>
        <v/>
      </c>
      <c r="C491" s="92" t="str">
        <f>'6 - Per Unit Calculation'!Q488</f>
        <v/>
      </c>
      <c r="D491" s="92" t="str">
        <f>'6 - Per Unit Calculation'!R488</f>
        <v/>
      </c>
      <c r="E491" s="91">
        <f t="shared" si="14"/>
        <v>0</v>
      </c>
      <c r="F491" s="97">
        <f t="shared" si="15"/>
        <v>0</v>
      </c>
    </row>
    <row r="492" spans="1:6" x14ac:dyDescent="0.25">
      <c r="A492" s="106" t="str">
        <f>IF('2 - Unit Info'!A489&lt;&gt;"",'2 - Unit Info'!A489,"")</f>
        <v/>
      </c>
      <c r="B492" s="169" t="str">
        <f>IF('2 - Unit Info'!K489&lt;&gt;"",'2 - Unit Info'!K489,"")</f>
        <v/>
      </c>
      <c r="C492" s="92" t="str">
        <f>'6 - Per Unit Calculation'!Q489</f>
        <v/>
      </c>
      <c r="D492" s="92" t="str">
        <f>'6 - Per Unit Calculation'!R489</f>
        <v/>
      </c>
      <c r="E492" s="91">
        <f t="shared" si="14"/>
        <v>0</v>
      </c>
      <c r="F492" s="97">
        <f t="shared" si="15"/>
        <v>0</v>
      </c>
    </row>
    <row r="493" spans="1:6" x14ac:dyDescent="0.25">
      <c r="A493" s="106" t="str">
        <f>IF('2 - Unit Info'!A490&lt;&gt;"",'2 - Unit Info'!A490,"")</f>
        <v/>
      </c>
      <c r="B493" s="169" t="str">
        <f>IF('2 - Unit Info'!K490&lt;&gt;"",'2 - Unit Info'!K490,"")</f>
        <v/>
      </c>
      <c r="C493" s="92" t="str">
        <f>'6 - Per Unit Calculation'!Q490</f>
        <v/>
      </c>
      <c r="D493" s="92" t="str">
        <f>'6 - Per Unit Calculation'!R490</f>
        <v/>
      </c>
      <c r="E493" s="91">
        <f t="shared" si="14"/>
        <v>0</v>
      </c>
      <c r="F493" s="97">
        <f t="shared" si="15"/>
        <v>0</v>
      </c>
    </row>
    <row r="494" spans="1:6" x14ac:dyDescent="0.25">
      <c r="A494" s="106" t="str">
        <f>IF('2 - Unit Info'!A491&lt;&gt;"",'2 - Unit Info'!A491,"")</f>
        <v/>
      </c>
      <c r="B494" s="169" t="str">
        <f>IF('2 - Unit Info'!K491&lt;&gt;"",'2 - Unit Info'!K491,"")</f>
        <v/>
      </c>
      <c r="C494" s="92" t="str">
        <f>'6 - Per Unit Calculation'!Q491</f>
        <v/>
      </c>
      <c r="D494" s="92" t="str">
        <f>'6 - Per Unit Calculation'!R491</f>
        <v/>
      </c>
      <c r="E494" s="91">
        <f t="shared" si="14"/>
        <v>0</v>
      </c>
      <c r="F494" s="97">
        <f t="shared" si="15"/>
        <v>0</v>
      </c>
    </row>
    <row r="495" spans="1:6" x14ac:dyDescent="0.25">
      <c r="A495" s="106" t="str">
        <f>IF('2 - Unit Info'!A492&lt;&gt;"",'2 - Unit Info'!A492,"")</f>
        <v/>
      </c>
      <c r="B495" s="169" t="str">
        <f>IF('2 - Unit Info'!K492&lt;&gt;"",'2 - Unit Info'!K492,"")</f>
        <v/>
      </c>
      <c r="C495" s="92" t="str">
        <f>'6 - Per Unit Calculation'!Q492</f>
        <v/>
      </c>
      <c r="D495" s="92" t="str">
        <f>'6 - Per Unit Calculation'!R492</f>
        <v/>
      </c>
      <c r="E495" s="91">
        <f t="shared" si="14"/>
        <v>0</v>
      </c>
      <c r="F495" s="97">
        <f t="shared" si="15"/>
        <v>0</v>
      </c>
    </row>
    <row r="496" spans="1:6" x14ac:dyDescent="0.25">
      <c r="A496" s="106" t="str">
        <f>IF('2 - Unit Info'!A493&lt;&gt;"",'2 - Unit Info'!A493,"")</f>
        <v/>
      </c>
      <c r="B496" s="169" t="str">
        <f>IF('2 - Unit Info'!K493&lt;&gt;"",'2 - Unit Info'!K493,"")</f>
        <v/>
      </c>
      <c r="C496" s="92" t="str">
        <f>'6 - Per Unit Calculation'!Q493</f>
        <v/>
      </c>
      <c r="D496" s="92" t="str">
        <f>'6 - Per Unit Calculation'!R493</f>
        <v/>
      </c>
      <c r="E496" s="91">
        <f t="shared" si="14"/>
        <v>0</v>
      </c>
      <c r="F496" s="97">
        <f t="shared" si="15"/>
        <v>0</v>
      </c>
    </row>
    <row r="497" spans="1:6" x14ac:dyDescent="0.25">
      <c r="A497" s="106" t="str">
        <f>IF('2 - Unit Info'!A494&lt;&gt;"",'2 - Unit Info'!A494,"")</f>
        <v/>
      </c>
      <c r="B497" s="169" t="str">
        <f>IF('2 - Unit Info'!K494&lt;&gt;"",'2 - Unit Info'!K494,"")</f>
        <v/>
      </c>
      <c r="C497" s="92" t="str">
        <f>'6 - Per Unit Calculation'!Q494</f>
        <v/>
      </c>
      <c r="D497" s="92" t="str">
        <f>'6 - Per Unit Calculation'!R494</f>
        <v/>
      </c>
      <c r="E497" s="91">
        <f t="shared" si="14"/>
        <v>0</v>
      </c>
      <c r="F497" s="97">
        <f t="shared" si="15"/>
        <v>0</v>
      </c>
    </row>
    <row r="498" spans="1:6" x14ac:dyDescent="0.25">
      <c r="A498" s="106" t="str">
        <f>IF('2 - Unit Info'!A495&lt;&gt;"",'2 - Unit Info'!A495,"")</f>
        <v/>
      </c>
      <c r="B498" s="169" t="str">
        <f>IF('2 - Unit Info'!K495&lt;&gt;"",'2 - Unit Info'!K495,"")</f>
        <v/>
      </c>
      <c r="C498" s="92" t="str">
        <f>'6 - Per Unit Calculation'!Q495</f>
        <v/>
      </c>
      <c r="D498" s="92" t="str">
        <f>'6 - Per Unit Calculation'!R495</f>
        <v/>
      </c>
      <c r="E498" s="91">
        <f t="shared" si="14"/>
        <v>0</v>
      </c>
      <c r="F498" s="97">
        <f t="shared" si="15"/>
        <v>0</v>
      </c>
    </row>
    <row r="499" spans="1:6" x14ac:dyDescent="0.25">
      <c r="A499" s="106" t="str">
        <f>IF('2 - Unit Info'!A496&lt;&gt;"",'2 - Unit Info'!A496,"")</f>
        <v/>
      </c>
      <c r="B499" s="169" t="str">
        <f>IF('2 - Unit Info'!K496&lt;&gt;"",'2 - Unit Info'!K496,"")</f>
        <v/>
      </c>
      <c r="C499" s="92" t="str">
        <f>'6 - Per Unit Calculation'!Q496</f>
        <v/>
      </c>
      <c r="D499" s="92" t="str">
        <f>'6 - Per Unit Calculation'!R496</f>
        <v/>
      </c>
      <c r="E499" s="91">
        <f t="shared" si="14"/>
        <v>0</v>
      </c>
      <c r="F499" s="97">
        <f t="shared" si="15"/>
        <v>0</v>
      </c>
    </row>
    <row r="500" spans="1:6" x14ac:dyDescent="0.25">
      <c r="A500" s="106" t="str">
        <f>IF('2 - Unit Info'!A497&lt;&gt;"",'2 - Unit Info'!A497,"")</f>
        <v/>
      </c>
      <c r="B500" s="169" t="str">
        <f>IF('2 - Unit Info'!K497&lt;&gt;"",'2 - Unit Info'!K497,"")</f>
        <v/>
      </c>
      <c r="C500" s="92" t="str">
        <f>'6 - Per Unit Calculation'!Q497</f>
        <v/>
      </c>
      <c r="D500" s="92" t="str">
        <f>'6 - Per Unit Calculation'!R497</f>
        <v/>
      </c>
      <c r="E500" s="91">
        <f t="shared" si="14"/>
        <v>0</v>
      </c>
      <c r="F500" s="97">
        <f t="shared" si="15"/>
        <v>0</v>
      </c>
    </row>
    <row r="501" spans="1:6" x14ac:dyDescent="0.25">
      <c r="A501" s="106" t="str">
        <f>IF('2 - Unit Info'!A498&lt;&gt;"",'2 - Unit Info'!A498,"")</f>
        <v/>
      </c>
      <c r="B501" s="169" t="str">
        <f>IF('2 - Unit Info'!K498&lt;&gt;"",'2 - Unit Info'!K498,"")</f>
        <v/>
      </c>
      <c r="C501" s="92" t="str">
        <f>'6 - Per Unit Calculation'!Q498</f>
        <v/>
      </c>
      <c r="D501" s="92" t="str">
        <f>'6 - Per Unit Calculation'!R498</f>
        <v/>
      </c>
      <c r="E501" s="91">
        <f t="shared" si="14"/>
        <v>0</v>
      </c>
      <c r="F501" s="97">
        <f t="shared" si="15"/>
        <v>0</v>
      </c>
    </row>
    <row r="502" spans="1:6" x14ac:dyDescent="0.25">
      <c r="A502" s="106" t="str">
        <f>IF('2 - Unit Info'!A499&lt;&gt;"",'2 - Unit Info'!A499,"")</f>
        <v/>
      </c>
      <c r="B502" s="169" t="str">
        <f>IF('2 - Unit Info'!K499&lt;&gt;"",'2 - Unit Info'!K499,"")</f>
        <v/>
      </c>
      <c r="C502" s="92" t="str">
        <f>'6 - Per Unit Calculation'!Q499</f>
        <v/>
      </c>
      <c r="D502" s="92" t="str">
        <f>'6 - Per Unit Calculation'!R499</f>
        <v/>
      </c>
      <c r="E502" s="91">
        <f t="shared" si="14"/>
        <v>0</v>
      </c>
      <c r="F502" s="97">
        <f t="shared" si="15"/>
        <v>0</v>
      </c>
    </row>
    <row r="503" spans="1:6" x14ac:dyDescent="0.25">
      <c r="A503" s="106" t="str">
        <f>IF('2 - Unit Info'!A500&lt;&gt;"",'2 - Unit Info'!A500,"")</f>
        <v/>
      </c>
      <c r="B503" s="169" t="str">
        <f>IF('2 - Unit Info'!K500&lt;&gt;"",'2 - Unit Info'!K500,"")</f>
        <v/>
      </c>
      <c r="C503" s="92" t="str">
        <f>'6 - Per Unit Calculation'!Q500</f>
        <v/>
      </c>
      <c r="D503" s="92" t="str">
        <f>'6 - Per Unit Calculation'!R500</f>
        <v/>
      </c>
      <c r="E503" s="91">
        <f t="shared" si="14"/>
        <v>0</v>
      </c>
      <c r="F503" s="97">
        <f t="shared" si="15"/>
        <v>0</v>
      </c>
    </row>
    <row r="504" spans="1:6" x14ac:dyDescent="0.25">
      <c r="A504" s="106" t="str">
        <f>IF('2 - Unit Info'!A501&lt;&gt;"",'2 - Unit Info'!A501,"")</f>
        <v/>
      </c>
      <c r="B504" s="169" t="str">
        <f>IF('2 - Unit Info'!K501&lt;&gt;"",'2 - Unit Info'!K501,"")</f>
        <v/>
      </c>
      <c r="C504" s="92" t="str">
        <f>'6 - Per Unit Calculation'!Q501</f>
        <v/>
      </c>
      <c r="D504" s="92" t="str">
        <f>'6 - Per Unit Calculation'!R501</f>
        <v/>
      </c>
      <c r="E504" s="91">
        <f t="shared" si="14"/>
        <v>0</v>
      </c>
      <c r="F504" s="97">
        <f t="shared" si="15"/>
        <v>0</v>
      </c>
    </row>
    <row r="505" spans="1:6" x14ac:dyDescent="0.25">
      <c r="A505" s="106" t="str">
        <f>IF('2 - Unit Info'!A502&lt;&gt;"",'2 - Unit Info'!A502,"")</f>
        <v/>
      </c>
      <c r="B505" s="169" t="str">
        <f>IF('2 - Unit Info'!K502&lt;&gt;"",'2 - Unit Info'!K502,"")</f>
        <v/>
      </c>
      <c r="C505" s="92" t="str">
        <f>'6 - Per Unit Calculation'!Q502</f>
        <v/>
      </c>
      <c r="D505" s="92" t="str">
        <f>'6 - Per Unit Calculation'!R502</f>
        <v/>
      </c>
      <c r="E505" s="91">
        <f t="shared" si="14"/>
        <v>0</v>
      </c>
      <c r="F505" s="97">
        <f t="shared" si="15"/>
        <v>0</v>
      </c>
    </row>
    <row r="506" spans="1:6" x14ac:dyDescent="0.25">
      <c r="A506" s="106" t="str">
        <f>IF('2 - Unit Info'!A503&lt;&gt;"",'2 - Unit Info'!A503,"")</f>
        <v/>
      </c>
      <c r="B506" s="169" t="str">
        <f>IF('2 - Unit Info'!K503&lt;&gt;"",'2 - Unit Info'!K503,"")</f>
        <v/>
      </c>
      <c r="C506" s="92" t="str">
        <f>'6 - Per Unit Calculation'!Q503</f>
        <v/>
      </c>
      <c r="D506" s="92" t="str">
        <f>'6 - Per Unit Calculation'!R503</f>
        <v/>
      </c>
      <c r="E506" s="91">
        <f t="shared" si="14"/>
        <v>0</v>
      </c>
      <c r="F506" s="97">
        <f t="shared" si="15"/>
        <v>0</v>
      </c>
    </row>
    <row r="507" spans="1:6" x14ac:dyDescent="0.25">
      <c r="A507" s="106" t="str">
        <f>IF('2 - Unit Info'!A504&lt;&gt;"",'2 - Unit Info'!A504,"")</f>
        <v/>
      </c>
      <c r="B507" s="169" t="str">
        <f>IF('2 - Unit Info'!K504&lt;&gt;"",'2 - Unit Info'!K504,"")</f>
        <v/>
      </c>
      <c r="C507" s="92" t="str">
        <f>'6 - Per Unit Calculation'!Q504</f>
        <v/>
      </c>
      <c r="D507" s="92" t="str">
        <f>'6 - Per Unit Calculation'!R504</f>
        <v/>
      </c>
      <c r="E507" s="91">
        <f t="shared" si="14"/>
        <v>0</v>
      </c>
      <c r="F507" s="97">
        <f t="shared" si="15"/>
        <v>0</v>
      </c>
    </row>
    <row r="508" spans="1:6" x14ac:dyDescent="0.25">
      <c r="A508" s="106" t="str">
        <f>IF('2 - Unit Info'!A505&lt;&gt;"",'2 - Unit Info'!A505,"")</f>
        <v/>
      </c>
      <c r="B508" s="169" t="str">
        <f>IF('2 - Unit Info'!K505&lt;&gt;"",'2 - Unit Info'!K505,"")</f>
        <v/>
      </c>
      <c r="C508" s="92" t="str">
        <f>'6 - Per Unit Calculation'!Q505</f>
        <v/>
      </c>
      <c r="D508" s="92" t="str">
        <f>'6 - Per Unit Calculation'!R505</f>
        <v/>
      </c>
      <c r="E508" s="91">
        <f t="shared" si="14"/>
        <v>0</v>
      </c>
      <c r="F508" s="97">
        <f t="shared" si="15"/>
        <v>0</v>
      </c>
    </row>
    <row r="509" spans="1:6" x14ac:dyDescent="0.25">
      <c r="A509" s="106" t="str">
        <f>IF('2 - Unit Info'!A506&lt;&gt;"",'2 - Unit Info'!A506,"")</f>
        <v/>
      </c>
      <c r="B509" s="169" t="str">
        <f>IF('2 - Unit Info'!K506&lt;&gt;"",'2 - Unit Info'!K506,"")</f>
        <v/>
      </c>
      <c r="C509" s="92" t="str">
        <f>'6 - Per Unit Calculation'!Q506</f>
        <v/>
      </c>
      <c r="D509" s="92" t="str">
        <f>'6 - Per Unit Calculation'!R506</f>
        <v/>
      </c>
      <c r="E509" s="91">
        <f t="shared" ref="E509:E513" si="16">IF(OR(C509="N/A based on utility billing method", C509="N/A move-in date after 3/1/2024"), "N/A", MIN(C509,D509))</f>
        <v>0</v>
      </c>
      <c r="F509" s="97">
        <f t="shared" si="15"/>
        <v>0</v>
      </c>
    </row>
    <row r="510" spans="1:6" x14ac:dyDescent="0.25">
      <c r="A510" s="106" t="str">
        <f>IF('2 - Unit Info'!A507&lt;&gt;"",'2 - Unit Info'!A507,"")</f>
        <v/>
      </c>
      <c r="B510" s="169" t="str">
        <f>IF('2 - Unit Info'!K507&lt;&gt;"",'2 - Unit Info'!K507,"")</f>
        <v/>
      </c>
      <c r="C510" s="92" t="str">
        <f>'6 - Per Unit Calculation'!Q507</f>
        <v/>
      </c>
      <c r="D510" s="92" t="str">
        <f>'6 - Per Unit Calculation'!R507</f>
        <v/>
      </c>
      <c r="E510" s="91">
        <f t="shared" si="16"/>
        <v>0</v>
      </c>
      <c r="F510" s="97">
        <f t="shared" si="15"/>
        <v>0</v>
      </c>
    </row>
    <row r="511" spans="1:6" x14ac:dyDescent="0.25">
      <c r="A511" s="106" t="str">
        <f>IF('2 - Unit Info'!A508&lt;&gt;"",'2 - Unit Info'!A508,"")</f>
        <v/>
      </c>
      <c r="B511" s="169" t="str">
        <f>IF('2 - Unit Info'!K508&lt;&gt;"",'2 - Unit Info'!K508,"")</f>
        <v/>
      </c>
      <c r="C511" s="92" t="str">
        <f>'6 - Per Unit Calculation'!Q508</f>
        <v/>
      </c>
      <c r="D511" s="92" t="str">
        <f>'6 - Per Unit Calculation'!R508</f>
        <v/>
      </c>
      <c r="E511" s="91">
        <f t="shared" si="16"/>
        <v>0</v>
      </c>
      <c r="F511" s="97">
        <f t="shared" si="15"/>
        <v>0</v>
      </c>
    </row>
    <row r="512" spans="1:6" x14ac:dyDescent="0.25">
      <c r="A512" s="106" t="str">
        <f>IF('2 - Unit Info'!A509&lt;&gt;"",'2 - Unit Info'!A509,"")</f>
        <v/>
      </c>
      <c r="B512" s="169" t="str">
        <f>IF('2 - Unit Info'!K509&lt;&gt;"",'2 - Unit Info'!K509,"")</f>
        <v/>
      </c>
      <c r="C512" s="92" t="str">
        <f>'6 - Per Unit Calculation'!Q509</f>
        <v/>
      </c>
      <c r="D512" s="92" t="str">
        <f>'6 - Per Unit Calculation'!R509</f>
        <v/>
      </c>
      <c r="E512" s="91">
        <f t="shared" si="16"/>
        <v>0</v>
      </c>
      <c r="F512" s="97">
        <f t="shared" si="15"/>
        <v>0</v>
      </c>
    </row>
    <row r="513" spans="1:6" x14ac:dyDescent="0.25">
      <c r="A513" s="106" t="str">
        <f>IF('2 - Unit Info'!A510&lt;&gt;"",'2 - Unit Info'!A510,"")</f>
        <v/>
      </c>
      <c r="B513" s="169" t="str">
        <f>IF('2 - Unit Info'!K510&lt;&gt;"",'2 - Unit Info'!K510,"")</f>
        <v/>
      </c>
      <c r="C513" s="92" t="str">
        <f>'6 - Per Unit Calculation'!Q510</f>
        <v/>
      </c>
      <c r="D513" s="92" t="str">
        <f>'6 - Per Unit Calculation'!R510</f>
        <v/>
      </c>
      <c r="E513" s="91">
        <f t="shared" si="16"/>
        <v>0</v>
      </c>
      <c r="F513" s="97">
        <f t="shared" si="15"/>
        <v>0</v>
      </c>
    </row>
    <row r="514" spans="1:6" x14ac:dyDescent="0.25">
      <c r="A514" s="106" t="str">
        <f>IF('2 - Unit Info'!A511&lt;&gt;"",'2 - Unit Info'!A511,"")</f>
        <v/>
      </c>
      <c r="B514" s="169" t="str">
        <f>IF('2 - Unit Info'!K511&lt;&gt;"",'2 - Unit Info'!K511,"")</f>
        <v/>
      </c>
      <c r="C514" s="92" t="str">
        <f>'6 - Per Unit Calculation'!Q511</f>
        <v/>
      </c>
      <c r="D514" s="92" t="str">
        <f>'6 - Per Unit Calculation'!R511</f>
        <v/>
      </c>
      <c r="E514" s="91">
        <f t="shared" ref="E514:E577" si="17">IF(OR(C514="N/A based on utility billing method", C514="N/A move-in date after 3/1/2024"), "N/A", MIN(C514,D514))</f>
        <v>0</v>
      </c>
      <c r="F514" s="97">
        <f t="shared" si="15"/>
        <v>0</v>
      </c>
    </row>
    <row r="515" spans="1:6" x14ac:dyDescent="0.25">
      <c r="A515" s="106" t="str">
        <f>IF('2 - Unit Info'!A512&lt;&gt;"",'2 - Unit Info'!A512,"")</f>
        <v/>
      </c>
      <c r="B515" s="169" t="str">
        <f>IF('2 - Unit Info'!K512&lt;&gt;"",'2 - Unit Info'!K512,"")</f>
        <v/>
      </c>
      <c r="C515" s="92" t="str">
        <f>'6 - Per Unit Calculation'!Q512</f>
        <v/>
      </c>
      <c r="D515" s="92" t="str">
        <f>'6 - Per Unit Calculation'!R512</f>
        <v/>
      </c>
      <c r="E515" s="91">
        <f t="shared" si="17"/>
        <v>0</v>
      </c>
      <c r="F515" s="97">
        <f t="shared" si="15"/>
        <v>0</v>
      </c>
    </row>
    <row r="516" spans="1:6" x14ac:dyDescent="0.25">
      <c r="A516" s="106" t="str">
        <f>IF('2 - Unit Info'!A513&lt;&gt;"",'2 - Unit Info'!A513,"")</f>
        <v/>
      </c>
      <c r="B516" s="169" t="str">
        <f>IF('2 - Unit Info'!K513&lt;&gt;"",'2 - Unit Info'!K513,"")</f>
        <v/>
      </c>
      <c r="C516" s="92" t="str">
        <f>'6 - Per Unit Calculation'!Q513</f>
        <v/>
      </c>
      <c r="D516" s="92" t="str">
        <f>'6 - Per Unit Calculation'!R513</f>
        <v/>
      </c>
      <c r="E516" s="91">
        <f t="shared" si="17"/>
        <v>0</v>
      </c>
      <c r="F516" s="97">
        <f t="shared" si="15"/>
        <v>0</v>
      </c>
    </row>
    <row r="517" spans="1:6" x14ac:dyDescent="0.25">
      <c r="A517" s="106" t="str">
        <f>IF('2 - Unit Info'!A514&lt;&gt;"",'2 - Unit Info'!A514,"")</f>
        <v/>
      </c>
      <c r="B517" s="169" t="str">
        <f>IF('2 - Unit Info'!K514&lt;&gt;"",'2 - Unit Info'!K514,"")</f>
        <v/>
      </c>
      <c r="C517" s="92" t="str">
        <f>'6 - Per Unit Calculation'!Q514</f>
        <v/>
      </c>
      <c r="D517" s="92" t="str">
        <f>'6 - Per Unit Calculation'!R514</f>
        <v/>
      </c>
      <c r="E517" s="91">
        <f t="shared" si="17"/>
        <v>0</v>
      </c>
      <c r="F517" s="97">
        <f t="shared" si="15"/>
        <v>0</v>
      </c>
    </row>
    <row r="518" spans="1:6" x14ac:dyDescent="0.25">
      <c r="A518" s="106" t="str">
        <f>IF('2 - Unit Info'!A515&lt;&gt;"",'2 - Unit Info'!A515,"")</f>
        <v/>
      </c>
      <c r="B518" s="169" t="str">
        <f>IF('2 - Unit Info'!K515&lt;&gt;"",'2 - Unit Info'!K515,"")</f>
        <v/>
      </c>
      <c r="C518" s="92" t="str">
        <f>'6 - Per Unit Calculation'!Q515</f>
        <v/>
      </c>
      <c r="D518" s="92" t="str">
        <f>'6 - Per Unit Calculation'!R515</f>
        <v/>
      </c>
      <c r="E518" s="91">
        <f t="shared" si="17"/>
        <v>0</v>
      </c>
      <c r="F518" s="97">
        <f t="shared" si="15"/>
        <v>0</v>
      </c>
    </row>
    <row r="519" spans="1:6" x14ac:dyDescent="0.25">
      <c r="A519" s="106" t="str">
        <f>IF('2 - Unit Info'!A516&lt;&gt;"",'2 - Unit Info'!A516,"")</f>
        <v/>
      </c>
      <c r="B519" s="169" t="str">
        <f>IF('2 - Unit Info'!K516&lt;&gt;"",'2 - Unit Info'!K516,"")</f>
        <v/>
      </c>
      <c r="C519" s="92" t="str">
        <f>'6 - Per Unit Calculation'!Q516</f>
        <v/>
      </c>
      <c r="D519" s="92" t="str">
        <f>'6 - Per Unit Calculation'!R516</f>
        <v/>
      </c>
      <c r="E519" s="91">
        <f t="shared" si="17"/>
        <v>0</v>
      </c>
      <c r="F519" s="97">
        <f t="shared" si="15"/>
        <v>0</v>
      </c>
    </row>
    <row r="520" spans="1:6" x14ac:dyDescent="0.25">
      <c r="A520" s="106" t="str">
        <f>IF('2 - Unit Info'!A517&lt;&gt;"",'2 - Unit Info'!A517,"")</f>
        <v/>
      </c>
      <c r="B520" s="169" t="str">
        <f>IF('2 - Unit Info'!K517&lt;&gt;"",'2 - Unit Info'!K517,"")</f>
        <v/>
      </c>
      <c r="C520" s="92" t="str">
        <f>'6 - Per Unit Calculation'!Q517</f>
        <v/>
      </c>
      <c r="D520" s="92" t="str">
        <f>'6 - Per Unit Calculation'!R517</f>
        <v/>
      </c>
      <c r="E520" s="91">
        <f t="shared" si="17"/>
        <v>0</v>
      </c>
      <c r="F520" s="97">
        <f t="shared" si="15"/>
        <v>0</v>
      </c>
    </row>
    <row r="521" spans="1:6" x14ac:dyDescent="0.25">
      <c r="A521" s="106" t="str">
        <f>IF('2 - Unit Info'!A518&lt;&gt;"",'2 - Unit Info'!A518,"")</f>
        <v/>
      </c>
      <c r="B521" s="169" t="str">
        <f>IF('2 - Unit Info'!K518&lt;&gt;"",'2 - Unit Info'!K518,"")</f>
        <v/>
      </c>
      <c r="C521" s="92" t="str">
        <f>'6 - Per Unit Calculation'!Q518</f>
        <v/>
      </c>
      <c r="D521" s="92" t="str">
        <f>'6 - Per Unit Calculation'!R518</f>
        <v/>
      </c>
      <c r="E521" s="91">
        <f t="shared" si="17"/>
        <v>0</v>
      </c>
      <c r="F521" s="97">
        <f t="shared" si="15"/>
        <v>0</v>
      </c>
    </row>
    <row r="522" spans="1:6" x14ac:dyDescent="0.25">
      <c r="A522" s="106" t="str">
        <f>IF('2 - Unit Info'!A519&lt;&gt;"",'2 - Unit Info'!A519,"")</f>
        <v/>
      </c>
      <c r="B522" s="169" t="str">
        <f>IF('2 - Unit Info'!K519&lt;&gt;"",'2 - Unit Info'!K519,"")</f>
        <v/>
      </c>
      <c r="C522" s="92" t="str">
        <f>'6 - Per Unit Calculation'!Q519</f>
        <v/>
      </c>
      <c r="D522" s="92" t="str">
        <f>'6 - Per Unit Calculation'!R519</f>
        <v/>
      </c>
      <c r="E522" s="91">
        <f t="shared" si="17"/>
        <v>0</v>
      </c>
      <c r="F522" s="97">
        <f t="shared" si="15"/>
        <v>0</v>
      </c>
    </row>
    <row r="523" spans="1:6" x14ac:dyDescent="0.25">
      <c r="A523" s="106" t="str">
        <f>IF('2 - Unit Info'!A520&lt;&gt;"",'2 - Unit Info'!A520,"")</f>
        <v/>
      </c>
      <c r="B523" s="169" t="str">
        <f>IF('2 - Unit Info'!K520&lt;&gt;"",'2 - Unit Info'!K520,"")</f>
        <v/>
      </c>
      <c r="C523" s="92" t="str">
        <f>'6 - Per Unit Calculation'!Q520</f>
        <v/>
      </c>
      <c r="D523" s="92" t="str">
        <f>'6 - Per Unit Calculation'!R520</f>
        <v/>
      </c>
      <c r="E523" s="91">
        <f t="shared" si="17"/>
        <v>0</v>
      </c>
      <c r="F523" s="97">
        <f t="shared" si="15"/>
        <v>0</v>
      </c>
    </row>
    <row r="524" spans="1:6" x14ac:dyDescent="0.25">
      <c r="A524" s="106" t="str">
        <f>IF('2 - Unit Info'!A521&lt;&gt;"",'2 - Unit Info'!A521,"")</f>
        <v/>
      </c>
      <c r="B524" s="169" t="str">
        <f>IF('2 - Unit Info'!K521&lt;&gt;"",'2 - Unit Info'!K521,"")</f>
        <v/>
      </c>
      <c r="C524" s="92" t="str">
        <f>'6 - Per Unit Calculation'!Q521</f>
        <v/>
      </c>
      <c r="D524" s="92" t="str">
        <f>'6 - Per Unit Calculation'!R521</f>
        <v/>
      </c>
      <c r="E524" s="91">
        <f t="shared" si="17"/>
        <v>0</v>
      </c>
      <c r="F524" s="97">
        <f t="shared" si="15"/>
        <v>0</v>
      </c>
    </row>
    <row r="525" spans="1:6" x14ac:dyDescent="0.25">
      <c r="A525" s="106" t="str">
        <f>IF('2 - Unit Info'!A522&lt;&gt;"",'2 - Unit Info'!A522,"")</f>
        <v/>
      </c>
      <c r="B525" s="169" t="str">
        <f>IF('2 - Unit Info'!K522&lt;&gt;"",'2 - Unit Info'!K522,"")</f>
        <v/>
      </c>
      <c r="C525" s="92" t="str">
        <f>'6 - Per Unit Calculation'!Q522</f>
        <v/>
      </c>
      <c r="D525" s="92" t="str">
        <f>'6 - Per Unit Calculation'!R522</f>
        <v/>
      </c>
      <c r="E525" s="91">
        <f t="shared" si="17"/>
        <v>0</v>
      </c>
      <c r="F525" s="97">
        <f t="shared" ref="F525:F588" si="18">IF(E525="N/A", "N/A", E525*1.032)</f>
        <v>0</v>
      </c>
    </row>
    <row r="526" spans="1:6" x14ac:dyDescent="0.25">
      <c r="A526" s="106" t="str">
        <f>IF('2 - Unit Info'!A523&lt;&gt;"",'2 - Unit Info'!A523,"")</f>
        <v/>
      </c>
      <c r="B526" s="169" t="str">
        <f>IF('2 - Unit Info'!K523&lt;&gt;"",'2 - Unit Info'!K523,"")</f>
        <v/>
      </c>
      <c r="C526" s="92" t="str">
        <f>'6 - Per Unit Calculation'!Q523</f>
        <v/>
      </c>
      <c r="D526" s="92" t="str">
        <f>'6 - Per Unit Calculation'!R523</f>
        <v/>
      </c>
      <c r="E526" s="91">
        <f t="shared" si="17"/>
        <v>0</v>
      </c>
      <c r="F526" s="97">
        <f t="shared" si="18"/>
        <v>0</v>
      </c>
    </row>
    <row r="527" spans="1:6" x14ac:dyDescent="0.25">
      <c r="A527" s="106" t="str">
        <f>IF('2 - Unit Info'!A524&lt;&gt;"",'2 - Unit Info'!A524,"")</f>
        <v/>
      </c>
      <c r="B527" s="169" t="str">
        <f>IF('2 - Unit Info'!K524&lt;&gt;"",'2 - Unit Info'!K524,"")</f>
        <v/>
      </c>
      <c r="C527" s="92" t="str">
        <f>'6 - Per Unit Calculation'!Q524</f>
        <v/>
      </c>
      <c r="D527" s="92" t="str">
        <f>'6 - Per Unit Calculation'!R524</f>
        <v/>
      </c>
      <c r="E527" s="91">
        <f t="shared" si="17"/>
        <v>0</v>
      </c>
      <c r="F527" s="97">
        <f t="shared" si="18"/>
        <v>0</v>
      </c>
    </row>
    <row r="528" spans="1:6" x14ac:dyDescent="0.25">
      <c r="A528" s="106" t="str">
        <f>IF('2 - Unit Info'!A525&lt;&gt;"",'2 - Unit Info'!A525,"")</f>
        <v/>
      </c>
      <c r="B528" s="169" t="str">
        <f>IF('2 - Unit Info'!K525&lt;&gt;"",'2 - Unit Info'!K525,"")</f>
        <v/>
      </c>
      <c r="C528" s="92" t="str">
        <f>'6 - Per Unit Calculation'!Q525</f>
        <v/>
      </c>
      <c r="D528" s="92" t="str">
        <f>'6 - Per Unit Calculation'!R525</f>
        <v/>
      </c>
      <c r="E528" s="91">
        <f t="shared" si="17"/>
        <v>0</v>
      </c>
      <c r="F528" s="97">
        <f t="shared" si="18"/>
        <v>0</v>
      </c>
    </row>
    <row r="529" spans="1:6" x14ac:dyDescent="0.25">
      <c r="A529" s="106" t="str">
        <f>IF('2 - Unit Info'!A526&lt;&gt;"",'2 - Unit Info'!A526,"")</f>
        <v/>
      </c>
      <c r="B529" s="169" t="str">
        <f>IF('2 - Unit Info'!K526&lt;&gt;"",'2 - Unit Info'!K526,"")</f>
        <v/>
      </c>
      <c r="C529" s="92" t="str">
        <f>'6 - Per Unit Calculation'!Q526</f>
        <v/>
      </c>
      <c r="D529" s="92" t="str">
        <f>'6 - Per Unit Calculation'!R526</f>
        <v/>
      </c>
      <c r="E529" s="91">
        <f t="shared" si="17"/>
        <v>0</v>
      </c>
      <c r="F529" s="97">
        <f t="shared" si="18"/>
        <v>0</v>
      </c>
    </row>
    <row r="530" spans="1:6" x14ac:dyDescent="0.25">
      <c r="A530" s="106" t="str">
        <f>IF('2 - Unit Info'!A527&lt;&gt;"",'2 - Unit Info'!A527,"")</f>
        <v/>
      </c>
      <c r="B530" s="169" t="str">
        <f>IF('2 - Unit Info'!K527&lt;&gt;"",'2 - Unit Info'!K527,"")</f>
        <v/>
      </c>
      <c r="C530" s="92" t="str">
        <f>'6 - Per Unit Calculation'!Q527</f>
        <v/>
      </c>
      <c r="D530" s="92" t="str">
        <f>'6 - Per Unit Calculation'!R527</f>
        <v/>
      </c>
      <c r="E530" s="91">
        <f t="shared" si="17"/>
        <v>0</v>
      </c>
      <c r="F530" s="97">
        <f t="shared" si="18"/>
        <v>0</v>
      </c>
    </row>
    <row r="531" spans="1:6" x14ac:dyDescent="0.25">
      <c r="A531" s="106" t="str">
        <f>IF('2 - Unit Info'!A528&lt;&gt;"",'2 - Unit Info'!A528,"")</f>
        <v/>
      </c>
      <c r="B531" s="169" t="str">
        <f>IF('2 - Unit Info'!K528&lt;&gt;"",'2 - Unit Info'!K528,"")</f>
        <v/>
      </c>
      <c r="C531" s="92" t="str">
        <f>'6 - Per Unit Calculation'!Q528</f>
        <v/>
      </c>
      <c r="D531" s="92" t="str">
        <f>'6 - Per Unit Calculation'!R528</f>
        <v/>
      </c>
      <c r="E531" s="91">
        <f t="shared" si="17"/>
        <v>0</v>
      </c>
      <c r="F531" s="97">
        <f t="shared" si="18"/>
        <v>0</v>
      </c>
    </row>
    <row r="532" spans="1:6" x14ac:dyDescent="0.25">
      <c r="A532" s="106" t="str">
        <f>IF('2 - Unit Info'!A529&lt;&gt;"",'2 - Unit Info'!A529,"")</f>
        <v/>
      </c>
      <c r="B532" s="169" t="str">
        <f>IF('2 - Unit Info'!K529&lt;&gt;"",'2 - Unit Info'!K529,"")</f>
        <v/>
      </c>
      <c r="C532" s="92" t="str">
        <f>'6 - Per Unit Calculation'!Q529</f>
        <v/>
      </c>
      <c r="D532" s="92" t="str">
        <f>'6 - Per Unit Calculation'!R529</f>
        <v/>
      </c>
      <c r="E532" s="91">
        <f t="shared" si="17"/>
        <v>0</v>
      </c>
      <c r="F532" s="97">
        <f t="shared" si="18"/>
        <v>0</v>
      </c>
    </row>
    <row r="533" spans="1:6" x14ac:dyDescent="0.25">
      <c r="A533" s="106" t="str">
        <f>IF('2 - Unit Info'!A530&lt;&gt;"",'2 - Unit Info'!A530,"")</f>
        <v/>
      </c>
      <c r="B533" s="169" t="str">
        <f>IF('2 - Unit Info'!K530&lt;&gt;"",'2 - Unit Info'!K530,"")</f>
        <v/>
      </c>
      <c r="C533" s="92" t="str">
        <f>'6 - Per Unit Calculation'!Q530</f>
        <v/>
      </c>
      <c r="D533" s="92" t="str">
        <f>'6 - Per Unit Calculation'!R530</f>
        <v/>
      </c>
      <c r="E533" s="91">
        <f t="shared" si="17"/>
        <v>0</v>
      </c>
      <c r="F533" s="97">
        <f t="shared" si="18"/>
        <v>0</v>
      </c>
    </row>
    <row r="534" spans="1:6" x14ac:dyDescent="0.25">
      <c r="A534" s="106" t="str">
        <f>IF('2 - Unit Info'!A531&lt;&gt;"",'2 - Unit Info'!A531,"")</f>
        <v/>
      </c>
      <c r="B534" s="169" t="str">
        <f>IF('2 - Unit Info'!K531&lt;&gt;"",'2 - Unit Info'!K531,"")</f>
        <v/>
      </c>
      <c r="C534" s="92" t="str">
        <f>'6 - Per Unit Calculation'!Q531</f>
        <v/>
      </c>
      <c r="D534" s="92" t="str">
        <f>'6 - Per Unit Calculation'!R531</f>
        <v/>
      </c>
      <c r="E534" s="91">
        <f t="shared" si="17"/>
        <v>0</v>
      </c>
      <c r="F534" s="97">
        <f t="shared" si="18"/>
        <v>0</v>
      </c>
    </row>
    <row r="535" spans="1:6" x14ac:dyDescent="0.25">
      <c r="A535" s="106" t="str">
        <f>IF('2 - Unit Info'!A532&lt;&gt;"",'2 - Unit Info'!A532,"")</f>
        <v/>
      </c>
      <c r="B535" s="169" t="str">
        <f>IF('2 - Unit Info'!K532&lt;&gt;"",'2 - Unit Info'!K532,"")</f>
        <v/>
      </c>
      <c r="C535" s="92" t="str">
        <f>'6 - Per Unit Calculation'!Q532</f>
        <v/>
      </c>
      <c r="D535" s="92" t="str">
        <f>'6 - Per Unit Calculation'!R532</f>
        <v/>
      </c>
      <c r="E535" s="91">
        <f t="shared" si="17"/>
        <v>0</v>
      </c>
      <c r="F535" s="97">
        <f t="shared" si="18"/>
        <v>0</v>
      </c>
    </row>
    <row r="536" spans="1:6" x14ac:dyDescent="0.25">
      <c r="A536" s="106" t="str">
        <f>IF('2 - Unit Info'!A533&lt;&gt;"",'2 - Unit Info'!A533,"")</f>
        <v/>
      </c>
      <c r="B536" s="169" t="str">
        <f>IF('2 - Unit Info'!K533&lt;&gt;"",'2 - Unit Info'!K533,"")</f>
        <v/>
      </c>
      <c r="C536" s="92" t="str">
        <f>'6 - Per Unit Calculation'!Q533</f>
        <v/>
      </c>
      <c r="D536" s="92" t="str">
        <f>'6 - Per Unit Calculation'!R533</f>
        <v/>
      </c>
      <c r="E536" s="91">
        <f t="shared" si="17"/>
        <v>0</v>
      </c>
      <c r="F536" s="97">
        <f t="shared" si="18"/>
        <v>0</v>
      </c>
    </row>
    <row r="537" spans="1:6" x14ac:dyDescent="0.25">
      <c r="A537" s="106" t="str">
        <f>IF('2 - Unit Info'!A534&lt;&gt;"",'2 - Unit Info'!A534,"")</f>
        <v/>
      </c>
      <c r="B537" s="169" t="str">
        <f>IF('2 - Unit Info'!K534&lt;&gt;"",'2 - Unit Info'!K534,"")</f>
        <v/>
      </c>
      <c r="C537" s="92" t="str">
        <f>'6 - Per Unit Calculation'!Q534</f>
        <v/>
      </c>
      <c r="D537" s="92" t="str">
        <f>'6 - Per Unit Calculation'!R534</f>
        <v/>
      </c>
      <c r="E537" s="91">
        <f t="shared" si="17"/>
        <v>0</v>
      </c>
      <c r="F537" s="97">
        <f t="shared" si="18"/>
        <v>0</v>
      </c>
    </row>
    <row r="538" spans="1:6" x14ac:dyDescent="0.25">
      <c r="A538" s="106" t="str">
        <f>IF('2 - Unit Info'!A535&lt;&gt;"",'2 - Unit Info'!A535,"")</f>
        <v/>
      </c>
      <c r="B538" s="169" t="str">
        <f>IF('2 - Unit Info'!K535&lt;&gt;"",'2 - Unit Info'!K535,"")</f>
        <v/>
      </c>
      <c r="C538" s="92" t="str">
        <f>'6 - Per Unit Calculation'!Q535</f>
        <v/>
      </c>
      <c r="D538" s="92" t="str">
        <f>'6 - Per Unit Calculation'!R535</f>
        <v/>
      </c>
      <c r="E538" s="91">
        <f t="shared" si="17"/>
        <v>0</v>
      </c>
      <c r="F538" s="97">
        <f t="shared" si="18"/>
        <v>0</v>
      </c>
    </row>
    <row r="539" spans="1:6" x14ac:dyDescent="0.25">
      <c r="A539" s="106" t="str">
        <f>IF('2 - Unit Info'!A536&lt;&gt;"",'2 - Unit Info'!A536,"")</f>
        <v/>
      </c>
      <c r="B539" s="169" t="str">
        <f>IF('2 - Unit Info'!K536&lt;&gt;"",'2 - Unit Info'!K536,"")</f>
        <v/>
      </c>
      <c r="C539" s="92" t="str">
        <f>'6 - Per Unit Calculation'!Q536</f>
        <v/>
      </c>
      <c r="D539" s="92" t="str">
        <f>'6 - Per Unit Calculation'!R536</f>
        <v/>
      </c>
      <c r="E539" s="91">
        <f t="shared" si="17"/>
        <v>0</v>
      </c>
      <c r="F539" s="97">
        <f t="shared" si="18"/>
        <v>0</v>
      </c>
    </row>
    <row r="540" spans="1:6" x14ac:dyDescent="0.25">
      <c r="A540" s="106" t="str">
        <f>IF('2 - Unit Info'!A537&lt;&gt;"",'2 - Unit Info'!A537,"")</f>
        <v/>
      </c>
      <c r="B540" s="169" t="str">
        <f>IF('2 - Unit Info'!K537&lt;&gt;"",'2 - Unit Info'!K537,"")</f>
        <v/>
      </c>
      <c r="C540" s="92" t="str">
        <f>'6 - Per Unit Calculation'!Q537</f>
        <v/>
      </c>
      <c r="D540" s="92" t="str">
        <f>'6 - Per Unit Calculation'!R537</f>
        <v/>
      </c>
      <c r="E540" s="91">
        <f t="shared" si="17"/>
        <v>0</v>
      </c>
      <c r="F540" s="97">
        <f t="shared" si="18"/>
        <v>0</v>
      </c>
    </row>
    <row r="541" spans="1:6" x14ac:dyDescent="0.25">
      <c r="A541" s="106" t="str">
        <f>IF('2 - Unit Info'!A538&lt;&gt;"",'2 - Unit Info'!A538,"")</f>
        <v/>
      </c>
      <c r="B541" s="169" t="str">
        <f>IF('2 - Unit Info'!K538&lt;&gt;"",'2 - Unit Info'!K538,"")</f>
        <v/>
      </c>
      <c r="C541" s="92" t="str">
        <f>'6 - Per Unit Calculation'!Q538</f>
        <v/>
      </c>
      <c r="D541" s="92" t="str">
        <f>'6 - Per Unit Calculation'!R538</f>
        <v/>
      </c>
      <c r="E541" s="91">
        <f t="shared" si="17"/>
        <v>0</v>
      </c>
      <c r="F541" s="97">
        <f t="shared" si="18"/>
        <v>0</v>
      </c>
    </row>
    <row r="542" spans="1:6" x14ac:dyDescent="0.25">
      <c r="A542" s="106" t="str">
        <f>IF('2 - Unit Info'!A539&lt;&gt;"",'2 - Unit Info'!A539,"")</f>
        <v/>
      </c>
      <c r="B542" s="169" t="str">
        <f>IF('2 - Unit Info'!K539&lt;&gt;"",'2 - Unit Info'!K539,"")</f>
        <v/>
      </c>
      <c r="C542" s="92" t="str">
        <f>'6 - Per Unit Calculation'!Q539</f>
        <v/>
      </c>
      <c r="D542" s="92" t="str">
        <f>'6 - Per Unit Calculation'!R539</f>
        <v/>
      </c>
      <c r="E542" s="91">
        <f t="shared" si="17"/>
        <v>0</v>
      </c>
      <c r="F542" s="97">
        <f t="shared" si="18"/>
        <v>0</v>
      </c>
    </row>
    <row r="543" spans="1:6" x14ac:dyDescent="0.25">
      <c r="A543" s="106" t="str">
        <f>IF('2 - Unit Info'!A540&lt;&gt;"",'2 - Unit Info'!A540,"")</f>
        <v/>
      </c>
      <c r="B543" s="169" t="str">
        <f>IF('2 - Unit Info'!K540&lt;&gt;"",'2 - Unit Info'!K540,"")</f>
        <v/>
      </c>
      <c r="C543" s="92" t="str">
        <f>'6 - Per Unit Calculation'!Q540</f>
        <v/>
      </c>
      <c r="D543" s="92" t="str">
        <f>'6 - Per Unit Calculation'!R540</f>
        <v/>
      </c>
      <c r="E543" s="91">
        <f t="shared" si="17"/>
        <v>0</v>
      </c>
      <c r="F543" s="97">
        <f t="shared" si="18"/>
        <v>0</v>
      </c>
    </row>
    <row r="544" spans="1:6" x14ac:dyDescent="0.25">
      <c r="A544" s="106" t="str">
        <f>IF('2 - Unit Info'!A541&lt;&gt;"",'2 - Unit Info'!A541,"")</f>
        <v/>
      </c>
      <c r="B544" s="169" t="str">
        <f>IF('2 - Unit Info'!K541&lt;&gt;"",'2 - Unit Info'!K541,"")</f>
        <v/>
      </c>
      <c r="C544" s="92" t="str">
        <f>'6 - Per Unit Calculation'!Q541</f>
        <v/>
      </c>
      <c r="D544" s="92" t="str">
        <f>'6 - Per Unit Calculation'!R541</f>
        <v/>
      </c>
      <c r="E544" s="91">
        <f t="shared" si="17"/>
        <v>0</v>
      </c>
      <c r="F544" s="97">
        <f t="shared" si="18"/>
        <v>0</v>
      </c>
    </row>
    <row r="545" spans="1:6" x14ac:dyDescent="0.25">
      <c r="A545" s="106" t="str">
        <f>IF('2 - Unit Info'!A542&lt;&gt;"",'2 - Unit Info'!A542,"")</f>
        <v/>
      </c>
      <c r="B545" s="169" t="str">
        <f>IF('2 - Unit Info'!K542&lt;&gt;"",'2 - Unit Info'!K542,"")</f>
        <v/>
      </c>
      <c r="C545" s="92" t="str">
        <f>'6 - Per Unit Calculation'!Q542</f>
        <v/>
      </c>
      <c r="D545" s="92" t="str">
        <f>'6 - Per Unit Calculation'!R542</f>
        <v/>
      </c>
      <c r="E545" s="91">
        <f t="shared" si="17"/>
        <v>0</v>
      </c>
      <c r="F545" s="97">
        <f t="shared" si="18"/>
        <v>0</v>
      </c>
    </row>
    <row r="546" spans="1:6" x14ac:dyDescent="0.25">
      <c r="A546" s="106" t="str">
        <f>IF('2 - Unit Info'!A543&lt;&gt;"",'2 - Unit Info'!A543,"")</f>
        <v/>
      </c>
      <c r="B546" s="169" t="str">
        <f>IF('2 - Unit Info'!K543&lt;&gt;"",'2 - Unit Info'!K543,"")</f>
        <v/>
      </c>
      <c r="C546" s="92" t="str">
        <f>'6 - Per Unit Calculation'!Q543</f>
        <v/>
      </c>
      <c r="D546" s="92" t="str">
        <f>'6 - Per Unit Calculation'!R543</f>
        <v/>
      </c>
      <c r="E546" s="91">
        <f t="shared" si="17"/>
        <v>0</v>
      </c>
      <c r="F546" s="97">
        <f t="shared" si="18"/>
        <v>0</v>
      </c>
    </row>
    <row r="547" spans="1:6" x14ac:dyDescent="0.25">
      <c r="A547" s="106" t="str">
        <f>IF('2 - Unit Info'!A544&lt;&gt;"",'2 - Unit Info'!A544,"")</f>
        <v/>
      </c>
      <c r="B547" s="169" t="str">
        <f>IF('2 - Unit Info'!K544&lt;&gt;"",'2 - Unit Info'!K544,"")</f>
        <v/>
      </c>
      <c r="C547" s="92" t="str">
        <f>'6 - Per Unit Calculation'!Q544</f>
        <v/>
      </c>
      <c r="D547" s="92" t="str">
        <f>'6 - Per Unit Calculation'!R544</f>
        <v/>
      </c>
      <c r="E547" s="91">
        <f t="shared" si="17"/>
        <v>0</v>
      </c>
      <c r="F547" s="97">
        <f t="shared" si="18"/>
        <v>0</v>
      </c>
    </row>
    <row r="548" spans="1:6" x14ac:dyDescent="0.25">
      <c r="A548" s="106" t="str">
        <f>IF('2 - Unit Info'!A545&lt;&gt;"",'2 - Unit Info'!A545,"")</f>
        <v/>
      </c>
      <c r="B548" s="169" t="str">
        <f>IF('2 - Unit Info'!K545&lt;&gt;"",'2 - Unit Info'!K545,"")</f>
        <v/>
      </c>
      <c r="C548" s="92" t="str">
        <f>'6 - Per Unit Calculation'!Q545</f>
        <v/>
      </c>
      <c r="D548" s="92" t="str">
        <f>'6 - Per Unit Calculation'!R545</f>
        <v/>
      </c>
      <c r="E548" s="91">
        <f t="shared" si="17"/>
        <v>0</v>
      </c>
      <c r="F548" s="97">
        <f t="shared" si="18"/>
        <v>0</v>
      </c>
    </row>
    <row r="549" spans="1:6" x14ac:dyDescent="0.25">
      <c r="A549" s="106" t="str">
        <f>IF('2 - Unit Info'!A546&lt;&gt;"",'2 - Unit Info'!A546,"")</f>
        <v/>
      </c>
      <c r="B549" s="169" t="str">
        <f>IF('2 - Unit Info'!K546&lt;&gt;"",'2 - Unit Info'!K546,"")</f>
        <v/>
      </c>
      <c r="C549" s="92" t="str">
        <f>'6 - Per Unit Calculation'!Q546</f>
        <v/>
      </c>
      <c r="D549" s="92" t="str">
        <f>'6 - Per Unit Calculation'!R546</f>
        <v/>
      </c>
      <c r="E549" s="91">
        <f t="shared" si="17"/>
        <v>0</v>
      </c>
      <c r="F549" s="97">
        <f t="shared" si="18"/>
        <v>0</v>
      </c>
    </row>
    <row r="550" spans="1:6" x14ac:dyDescent="0.25">
      <c r="A550" s="106" t="str">
        <f>IF('2 - Unit Info'!A547&lt;&gt;"",'2 - Unit Info'!A547,"")</f>
        <v/>
      </c>
      <c r="B550" s="169" t="str">
        <f>IF('2 - Unit Info'!K547&lt;&gt;"",'2 - Unit Info'!K547,"")</f>
        <v/>
      </c>
      <c r="C550" s="92" t="str">
        <f>'6 - Per Unit Calculation'!Q547</f>
        <v/>
      </c>
      <c r="D550" s="92" t="str">
        <f>'6 - Per Unit Calculation'!R547</f>
        <v/>
      </c>
      <c r="E550" s="91">
        <f t="shared" si="17"/>
        <v>0</v>
      </c>
      <c r="F550" s="97">
        <f t="shared" si="18"/>
        <v>0</v>
      </c>
    </row>
    <row r="551" spans="1:6" x14ac:dyDescent="0.25">
      <c r="A551" s="106" t="str">
        <f>IF('2 - Unit Info'!A548&lt;&gt;"",'2 - Unit Info'!A548,"")</f>
        <v/>
      </c>
      <c r="B551" s="169" t="str">
        <f>IF('2 - Unit Info'!K548&lt;&gt;"",'2 - Unit Info'!K548,"")</f>
        <v/>
      </c>
      <c r="C551" s="92" t="str">
        <f>'6 - Per Unit Calculation'!Q548</f>
        <v/>
      </c>
      <c r="D551" s="92" t="str">
        <f>'6 - Per Unit Calculation'!R548</f>
        <v/>
      </c>
      <c r="E551" s="91">
        <f t="shared" si="17"/>
        <v>0</v>
      </c>
      <c r="F551" s="97">
        <f t="shared" si="18"/>
        <v>0</v>
      </c>
    </row>
    <row r="552" spans="1:6" x14ac:dyDescent="0.25">
      <c r="A552" s="106" t="str">
        <f>IF('2 - Unit Info'!A549&lt;&gt;"",'2 - Unit Info'!A549,"")</f>
        <v/>
      </c>
      <c r="B552" s="169" t="str">
        <f>IF('2 - Unit Info'!K549&lt;&gt;"",'2 - Unit Info'!K549,"")</f>
        <v/>
      </c>
      <c r="C552" s="92" t="str">
        <f>'6 - Per Unit Calculation'!Q549</f>
        <v/>
      </c>
      <c r="D552" s="92" t="str">
        <f>'6 - Per Unit Calculation'!R549</f>
        <v/>
      </c>
      <c r="E552" s="91">
        <f t="shared" si="17"/>
        <v>0</v>
      </c>
      <c r="F552" s="97">
        <f t="shared" si="18"/>
        <v>0</v>
      </c>
    </row>
    <row r="553" spans="1:6" x14ac:dyDescent="0.25">
      <c r="A553" s="106" t="str">
        <f>IF('2 - Unit Info'!A550&lt;&gt;"",'2 - Unit Info'!A550,"")</f>
        <v/>
      </c>
      <c r="B553" s="169" t="str">
        <f>IF('2 - Unit Info'!K550&lt;&gt;"",'2 - Unit Info'!K550,"")</f>
        <v/>
      </c>
      <c r="C553" s="92" t="str">
        <f>'6 - Per Unit Calculation'!Q550</f>
        <v/>
      </c>
      <c r="D553" s="92" t="str">
        <f>'6 - Per Unit Calculation'!R550</f>
        <v/>
      </c>
      <c r="E553" s="91">
        <f t="shared" si="17"/>
        <v>0</v>
      </c>
      <c r="F553" s="97">
        <f t="shared" si="18"/>
        <v>0</v>
      </c>
    </row>
    <row r="554" spans="1:6" x14ac:dyDescent="0.25">
      <c r="A554" s="106" t="str">
        <f>IF('2 - Unit Info'!A551&lt;&gt;"",'2 - Unit Info'!A551,"")</f>
        <v/>
      </c>
      <c r="B554" s="169" t="str">
        <f>IF('2 - Unit Info'!K551&lt;&gt;"",'2 - Unit Info'!K551,"")</f>
        <v/>
      </c>
      <c r="C554" s="92" t="str">
        <f>'6 - Per Unit Calculation'!Q551</f>
        <v/>
      </c>
      <c r="D554" s="92" t="str">
        <f>'6 - Per Unit Calculation'!R551</f>
        <v/>
      </c>
      <c r="E554" s="91">
        <f t="shared" si="17"/>
        <v>0</v>
      </c>
      <c r="F554" s="97">
        <f t="shared" si="18"/>
        <v>0</v>
      </c>
    </row>
    <row r="555" spans="1:6" x14ac:dyDescent="0.25">
      <c r="A555" s="106" t="str">
        <f>IF('2 - Unit Info'!A552&lt;&gt;"",'2 - Unit Info'!A552,"")</f>
        <v/>
      </c>
      <c r="B555" s="169" t="str">
        <f>IF('2 - Unit Info'!K552&lt;&gt;"",'2 - Unit Info'!K552,"")</f>
        <v/>
      </c>
      <c r="C555" s="92" t="str">
        <f>'6 - Per Unit Calculation'!Q552</f>
        <v/>
      </c>
      <c r="D555" s="92" t="str">
        <f>'6 - Per Unit Calculation'!R552</f>
        <v/>
      </c>
      <c r="E555" s="91">
        <f t="shared" si="17"/>
        <v>0</v>
      </c>
      <c r="F555" s="97">
        <f t="shared" si="18"/>
        <v>0</v>
      </c>
    </row>
    <row r="556" spans="1:6" x14ac:dyDescent="0.25">
      <c r="A556" s="106" t="str">
        <f>IF('2 - Unit Info'!A553&lt;&gt;"",'2 - Unit Info'!A553,"")</f>
        <v/>
      </c>
      <c r="B556" s="169" t="str">
        <f>IF('2 - Unit Info'!K553&lt;&gt;"",'2 - Unit Info'!K553,"")</f>
        <v/>
      </c>
      <c r="C556" s="92" t="str">
        <f>'6 - Per Unit Calculation'!Q553</f>
        <v/>
      </c>
      <c r="D556" s="92" t="str">
        <f>'6 - Per Unit Calculation'!R553</f>
        <v/>
      </c>
      <c r="E556" s="91">
        <f t="shared" si="17"/>
        <v>0</v>
      </c>
      <c r="F556" s="97">
        <f t="shared" si="18"/>
        <v>0</v>
      </c>
    </row>
    <row r="557" spans="1:6" x14ac:dyDescent="0.25">
      <c r="A557" s="106" t="str">
        <f>IF('2 - Unit Info'!A554&lt;&gt;"",'2 - Unit Info'!A554,"")</f>
        <v/>
      </c>
      <c r="B557" s="169" t="str">
        <f>IF('2 - Unit Info'!K554&lt;&gt;"",'2 - Unit Info'!K554,"")</f>
        <v/>
      </c>
      <c r="C557" s="92" t="str">
        <f>'6 - Per Unit Calculation'!Q554</f>
        <v/>
      </c>
      <c r="D557" s="92" t="str">
        <f>'6 - Per Unit Calculation'!R554</f>
        <v/>
      </c>
      <c r="E557" s="91">
        <f t="shared" si="17"/>
        <v>0</v>
      </c>
      <c r="F557" s="97">
        <f t="shared" si="18"/>
        <v>0</v>
      </c>
    </row>
    <row r="558" spans="1:6" x14ac:dyDescent="0.25">
      <c r="A558" s="106" t="str">
        <f>IF('2 - Unit Info'!A555&lt;&gt;"",'2 - Unit Info'!A555,"")</f>
        <v/>
      </c>
      <c r="B558" s="169" t="str">
        <f>IF('2 - Unit Info'!K555&lt;&gt;"",'2 - Unit Info'!K555,"")</f>
        <v/>
      </c>
      <c r="C558" s="92" t="str">
        <f>'6 - Per Unit Calculation'!Q555</f>
        <v/>
      </c>
      <c r="D558" s="92" t="str">
        <f>'6 - Per Unit Calculation'!R555</f>
        <v/>
      </c>
      <c r="E558" s="91">
        <f t="shared" si="17"/>
        <v>0</v>
      </c>
      <c r="F558" s="97">
        <f t="shared" si="18"/>
        <v>0</v>
      </c>
    </row>
    <row r="559" spans="1:6" x14ac:dyDescent="0.25">
      <c r="A559" s="106" t="str">
        <f>IF('2 - Unit Info'!A556&lt;&gt;"",'2 - Unit Info'!A556,"")</f>
        <v/>
      </c>
      <c r="B559" s="169" t="str">
        <f>IF('2 - Unit Info'!K556&lt;&gt;"",'2 - Unit Info'!K556,"")</f>
        <v/>
      </c>
      <c r="C559" s="92" t="str">
        <f>'6 - Per Unit Calculation'!Q556</f>
        <v/>
      </c>
      <c r="D559" s="92" t="str">
        <f>'6 - Per Unit Calculation'!R556</f>
        <v/>
      </c>
      <c r="E559" s="91">
        <f t="shared" si="17"/>
        <v>0</v>
      </c>
      <c r="F559" s="97">
        <f t="shared" si="18"/>
        <v>0</v>
      </c>
    </row>
    <row r="560" spans="1:6" x14ac:dyDescent="0.25">
      <c r="A560" s="106" t="str">
        <f>IF('2 - Unit Info'!A557&lt;&gt;"",'2 - Unit Info'!A557,"")</f>
        <v/>
      </c>
      <c r="B560" s="169" t="str">
        <f>IF('2 - Unit Info'!K557&lt;&gt;"",'2 - Unit Info'!K557,"")</f>
        <v/>
      </c>
      <c r="C560" s="92" t="str">
        <f>'6 - Per Unit Calculation'!Q557</f>
        <v/>
      </c>
      <c r="D560" s="92" t="str">
        <f>'6 - Per Unit Calculation'!R557</f>
        <v/>
      </c>
      <c r="E560" s="91">
        <f t="shared" si="17"/>
        <v>0</v>
      </c>
      <c r="F560" s="97">
        <f t="shared" si="18"/>
        <v>0</v>
      </c>
    </row>
    <row r="561" spans="1:6" x14ac:dyDescent="0.25">
      <c r="A561" s="106" t="str">
        <f>IF('2 - Unit Info'!A558&lt;&gt;"",'2 - Unit Info'!A558,"")</f>
        <v/>
      </c>
      <c r="B561" s="169" t="str">
        <f>IF('2 - Unit Info'!K558&lt;&gt;"",'2 - Unit Info'!K558,"")</f>
        <v/>
      </c>
      <c r="C561" s="92" t="str">
        <f>'6 - Per Unit Calculation'!Q558</f>
        <v/>
      </c>
      <c r="D561" s="92" t="str">
        <f>'6 - Per Unit Calculation'!R558</f>
        <v/>
      </c>
      <c r="E561" s="91">
        <f t="shared" si="17"/>
        <v>0</v>
      </c>
      <c r="F561" s="97">
        <f t="shared" si="18"/>
        <v>0</v>
      </c>
    </row>
    <row r="562" spans="1:6" x14ac:dyDescent="0.25">
      <c r="A562" s="106" t="str">
        <f>IF('2 - Unit Info'!A559&lt;&gt;"",'2 - Unit Info'!A559,"")</f>
        <v/>
      </c>
      <c r="B562" s="169" t="str">
        <f>IF('2 - Unit Info'!K559&lt;&gt;"",'2 - Unit Info'!K559,"")</f>
        <v/>
      </c>
      <c r="C562" s="92" t="str">
        <f>'6 - Per Unit Calculation'!Q559</f>
        <v/>
      </c>
      <c r="D562" s="92" t="str">
        <f>'6 - Per Unit Calculation'!R559</f>
        <v/>
      </c>
      <c r="E562" s="91">
        <f t="shared" si="17"/>
        <v>0</v>
      </c>
      <c r="F562" s="97">
        <f t="shared" si="18"/>
        <v>0</v>
      </c>
    </row>
    <row r="563" spans="1:6" x14ac:dyDescent="0.25">
      <c r="A563" s="106" t="str">
        <f>IF('2 - Unit Info'!A560&lt;&gt;"",'2 - Unit Info'!A560,"")</f>
        <v/>
      </c>
      <c r="B563" s="169" t="str">
        <f>IF('2 - Unit Info'!K560&lt;&gt;"",'2 - Unit Info'!K560,"")</f>
        <v/>
      </c>
      <c r="C563" s="92" t="str">
        <f>'6 - Per Unit Calculation'!Q560</f>
        <v/>
      </c>
      <c r="D563" s="92" t="str">
        <f>'6 - Per Unit Calculation'!R560</f>
        <v/>
      </c>
      <c r="E563" s="91">
        <f t="shared" si="17"/>
        <v>0</v>
      </c>
      <c r="F563" s="97">
        <f t="shared" si="18"/>
        <v>0</v>
      </c>
    </row>
    <row r="564" spans="1:6" x14ac:dyDescent="0.25">
      <c r="A564" s="106" t="str">
        <f>IF('2 - Unit Info'!A561&lt;&gt;"",'2 - Unit Info'!A561,"")</f>
        <v/>
      </c>
      <c r="B564" s="169" t="str">
        <f>IF('2 - Unit Info'!K561&lt;&gt;"",'2 - Unit Info'!K561,"")</f>
        <v/>
      </c>
      <c r="C564" s="92" t="str">
        <f>'6 - Per Unit Calculation'!Q561</f>
        <v/>
      </c>
      <c r="D564" s="92" t="str">
        <f>'6 - Per Unit Calculation'!R561</f>
        <v/>
      </c>
      <c r="E564" s="91">
        <f t="shared" si="17"/>
        <v>0</v>
      </c>
      <c r="F564" s="97">
        <f t="shared" si="18"/>
        <v>0</v>
      </c>
    </row>
    <row r="565" spans="1:6" x14ac:dyDescent="0.25">
      <c r="A565" s="106" t="str">
        <f>IF('2 - Unit Info'!A562&lt;&gt;"",'2 - Unit Info'!A562,"")</f>
        <v/>
      </c>
      <c r="B565" s="169" t="str">
        <f>IF('2 - Unit Info'!K562&lt;&gt;"",'2 - Unit Info'!K562,"")</f>
        <v/>
      </c>
      <c r="C565" s="92" t="str">
        <f>'6 - Per Unit Calculation'!Q562</f>
        <v/>
      </c>
      <c r="D565" s="92" t="str">
        <f>'6 - Per Unit Calculation'!R562</f>
        <v/>
      </c>
      <c r="E565" s="91">
        <f t="shared" si="17"/>
        <v>0</v>
      </c>
      <c r="F565" s="97">
        <f t="shared" si="18"/>
        <v>0</v>
      </c>
    </row>
    <row r="566" spans="1:6" x14ac:dyDescent="0.25">
      <c r="A566" s="106" t="str">
        <f>IF('2 - Unit Info'!A563&lt;&gt;"",'2 - Unit Info'!A563,"")</f>
        <v/>
      </c>
      <c r="B566" s="169" t="str">
        <f>IF('2 - Unit Info'!K563&lt;&gt;"",'2 - Unit Info'!K563,"")</f>
        <v/>
      </c>
      <c r="C566" s="92" t="str">
        <f>'6 - Per Unit Calculation'!Q563</f>
        <v/>
      </c>
      <c r="D566" s="92" t="str">
        <f>'6 - Per Unit Calculation'!R563</f>
        <v/>
      </c>
      <c r="E566" s="91">
        <f t="shared" si="17"/>
        <v>0</v>
      </c>
      <c r="F566" s="97">
        <f t="shared" si="18"/>
        <v>0</v>
      </c>
    </row>
    <row r="567" spans="1:6" x14ac:dyDescent="0.25">
      <c r="A567" s="106" t="str">
        <f>IF('2 - Unit Info'!A564&lt;&gt;"",'2 - Unit Info'!A564,"")</f>
        <v/>
      </c>
      <c r="B567" s="169" t="str">
        <f>IF('2 - Unit Info'!K564&lt;&gt;"",'2 - Unit Info'!K564,"")</f>
        <v/>
      </c>
      <c r="C567" s="92" t="str">
        <f>'6 - Per Unit Calculation'!Q564</f>
        <v/>
      </c>
      <c r="D567" s="92" t="str">
        <f>'6 - Per Unit Calculation'!R564</f>
        <v/>
      </c>
      <c r="E567" s="91">
        <f t="shared" si="17"/>
        <v>0</v>
      </c>
      <c r="F567" s="97">
        <f t="shared" si="18"/>
        <v>0</v>
      </c>
    </row>
    <row r="568" spans="1:6" x14ac:dyDescent="0.25">
      <c r="A568" s="106" t="str">
        <f>IF('2 - Unit Info'!A565&lt;&gt;"",'2 - Unit Info'!A565,"")</f>
        <v/>
      </c>
      <c r="B568" s="169" t="str">
        <f>IF('2 - Unit Info'!K565&lt;&gt;"",'2 - Unit Info'!K565,"")</f>
        <v/>
      </c>
      <c r="C568" s="92" t="str">
        <f>'6 - Per Unit Calculation'!Q565</f>
        <v/>
      </c>
      <c r="D568" s="92" t="str">
        <f>'6 - Per Unit Calculation'!R565</f>
        <v/>
      </c>
      <c r="E568" s="91">
        <f t="shared" si="17"/>
        <v>0</v>
      </c>
      <c r="F568" s="97">
        <f t="shared" si="18"/>
        <v>0</v>
      </c>
    </row>
    <row r="569" spans="1:6" x14ac:dyDescent="0.25">
      <c r="A569" s="106" t="str">
        <f>IF('2 - Unit Info'!A566&lt;&gt;"",'2 - Unit Info'!A566,"")</f>
        <v/>
      </c>
      <c r="B569" s="169" t="str">
        <f>IF('2 - Unit Info'!K566&lt;&gt;"",'2 - Unit Info'!K566,"")</f>
        <v/>
      </c>
      <c r="C569" s="92" t="str">
        <f>'6 - Per Unit Calculation'!Q566</f>
        <v/>
      </c>
      <c r="D569" s="92" t="str">
        <f>'6 - Per Unit Calculation'!R566</f>
        <v/>
      </c>
      <c r="E569" s="91">
        <f t="shared" si="17"/>
        <v>0</v>
      </c>
      <c r="F569" s="97">
        <f t="shared" si="18"/>
        <v>0</v>
      </c>
    </row>
    <row r="570" spans="1:6" x14ac:dyDescent="0.25">
      <c r="A570" s="106" t="str">
        <f>IF('2 - Unit Info'!A567&lt;&gt;"",'2 - Unit Info'!A567,"")</f>
        <v/>
      </c>
      <c r="B570" s="169" t="str">
        <f>IF('2 - Unit Info'!K567&lt;&gt;"",'2 - Unit Info'!K567,"")</f>
        <v/>
      </c>
      <c r="C570" s="92" t="str">
        <f>'6 - Per Unit Calculation'!Q567</f>
        <v/>
      </c>
      <c r="D570" s="92" t="str">
        <f>'6 - Per Unit Calculation'!R567</f>
        <v/>
      </c>
      <c r="E570" s="91">
        <f t="shared" si="17"/>
        <v>0</v>
      </c>
      <c r="F570" s="97">
        <f t="shared" si="18"/>
        <v>0</v>
      </c>
    </row>
    <row r="571" spans="1:6" x14ac:dyDescent="0.25">
      <c r="A571" s="106" t="str">
        <f>IF('2 - Unit Info'!A568&lt;&gt;"",'2 - Unit Info'!A568,"")</f>
        <v/>
      </c>
      <c r="B571" s="169" t="str">
        <f>IF('2 - Unit Info'!K568&lt;&gt;"",'2 - Unit Info'!K568,"")</f>
        <v/>
      </c>
      <c r="C571" s="92" t="str">
        <f>'6 - Per Unit Calculation'!Q568</f>
        <v/>
      </c>
      <c r="D571" s="92" t="str">
        <f>'6 - Per Unit Calculation'!R568</f>
        <v/>
      </c>
      <c r="E571" s="91">
        <f t="shared" si="17"/>
        <v>0</v>
      </c>
      <c r="F571" s="97">
        <f t="shared" si="18"/>
        <v>0</v>
      </c>
    </row>
    <row r="572" spans="1:6" x14ac:dyDescent="0.25">
      <c r="A572" s="106" t="str">
        <f>IF('2 - Unit Info'!A569&lt;&gt;"",'2 - Unit Info'!A569,"")</f>
        <v/>
      </c>
      <c r="B572" s="169" t="str">
        <f>IF('2 - Unit Info'!K569&lt;&gt;"",'2 - Unit Info'!K569,"")</f>
        <v/>
      </c>
      <c r="C572" s="92" t="str">
        <f>'6 - Per Unit Calculation'!Q569</f>
        <v/>
      </c>
      <c r="D572" s="92" t="str">
        <f>'6 - Per Unit Calculation'!R569</f>
        <v/>
      </c>
      <c r="E572" s="91">
        <f t="shared" si="17"/>
        <v>0</v>
      </c>
      <c r="F572" s="97">
        <f t="shared" si="18"/>
        <v>0</v>
      </c>
    </row>
    <row r="573" spans="1:6" x14ac:dyDescent="0.25">
      <c r="A573" s="106" t="str">
        <f>IF('2 - Unit Info'!A570&lt;&gt;"",'2 - Unit Info'!A570,"")</f>
        <v/>
      </c>
      <c r="B573" s="169" t="str">
        <f>IF('2 - Unit Info'!K570&lt;&gt;"",'2 - Unit Info'!K570,"")</f>
        <v/>
      </c>
      <c r="C573" s="92" t="str">
        <f>'6 - Per Unit Calculation'!Q570</f>
        <v/>
      </c>
      <c r="D573" s="92" t="str">
        <f>'6 - Per Unit Calculation'!R570</f>
        <v/>
      </c>
      <c r="E573" s="91">
        <f t="shared" si="17"/>
        <v>0</v>
      </c>
      <c r="F573" s="97">
        <f t="shared" si="18"/>
        <v>0</v>
      </c>
    </row>
    <row r="574" spans="1:6" x14ac:dyDescent="0.25">
      <c r="A574" s="106" t="str">
        <f>IF('2 - Unit Info'!A571&lt;&gt;"",'2 - Unit Info'!A571,"")</f>
        <v/>
      </c>
      <c r="B574" s="169" t="str">
        <f>IF('2 - Unit Info'!K571&lt;&gt;"",'2 - Unit Info'!K571,"")</f>
        <v/>
      </c>
      <c r="C574" s="92" t="str">
        <f>'6 - Per Unit Calculation'!Q571</f>
        <v/>
      </c>
      <c r="D574" s="92" t="str">
        <f>'6 - Per Unit Calculation'!R571</f>
        <v/>
      </c>
      <c r="E574" s="91">
        <f t="shared" si="17"/>
        <v>0</v>
      </c>
      <c r="F574" s="97">
        <f t="shared" si="18"/>
        <v>0</v>
      </c>
    </row>
    <row r="575" spans="1:6" x14ac:dyDescent="0.25">
      <c r="A575" s="106" t="str">
        <f>IF('2 - Unit Info'!A572&lt;&gt;"",'2 - Unit Info'!A572,"")</f>
        <v/>
      </c>
      <c r="B575" s="169" t="str">
        <f>IF('2 - Unit Info'!K572&lt;&gt;"",'2 - Unit Info'!K572,"")</f>
        <v/>
      </c>
      <c r="C575" s="92" t="str">
        <f>'6 - Per Unit Calculation'!Q572</f>
        <v/>
      </c>
      <c r="D575" s="92" t="str">
        <f>'6 - Per Unit Calculation'!R572</f>
        <v/>
      </c>
      <c r="E575" s="91">
        <f t="shared" si="17"/>
        <v>0</v>
      </c>
      <c r="F575" s="97">
        <f t="shared" si="18"/>
        <v>0</v>
      </c>
    </row>
    <row r="576" spans="1:6" x14ac:dyDescent="0.25">
      <c r="A576" s="106" t="str">
        <f>IF('2 - Unit Info'!A573&lt;&gt;"",'2 - Unit Info'!A573,"")</f>
        <v/>
      </c>
      <c r="B576" s="169" t="str">
        <f>IF('2 - Unit Info'!K573&lt;&gt;"",'2 - Unit Info'!K573,"")</f>
        <v/>
      </c>
      <c r="C576" s="92" t="str">
        <f>'6 - Per Unit Calculation'!Q573</f>
        <v/>
      </c>
      <c r="D576" s="92" t="str">
        <f>'6 - Per Unit Calculation'!R573</f>
        <v/>
      </c>
      <c r="E576" s="91">
        <f t="shared" si="17"/>
        <v>0</v>
      </c>
      <c r="F576" s="97">
        <f t="shared" si="18"/>
        <v>0</v>
      </c>
    </row>
    <row r="577" spans="1:6" x14ac:dyDescent="0.25">
      <c r="A577" s="106" t="str">
        <f>IF('2 - Unit Info'!A574&lt;&gt;"",'2 - Unit Info'!A574,"")</f>
        <v/>
      </c>
      <c r="B577" s="169" t="str">
        <f>IF('2 - Unit Info'!K574&lt;&gt;"",'2 - Unit Info'!K574,"")</f>
        <v/>
      </c>
      <c r="C577" s="92" t="str">
        <f>'6 - Per Unit Calculation'!Q574</f>
        <v/>
      </c>
      <c r="D577" s="92" t="str">
        <f>'6 - Per Unit Calculation'!R574</f>
        <v/>
      </c>
      <c r="E577" s="91">
        <f t="shared" si="17"/>
        <v>0</v>
      </c>
      <c r="F577" s="97">
        <f t="shared" si="18"/>
        <v>0</v>
      </c>
    </row>
    <row r="578" spans="1:6" x14ac:dyDescent="0.25">
      <c r="A578" s="106" t="str">
        <f>IF('2 - Unit Info'!A575&lt;&gt;"",'2 - Unit Info'!A575,"")</f>
        <v/>
      </c>
      <c r="B578" s="169" t="str">
        <f>IF('2 - Unit Info'!K575&lt;&gt;"",'2 - Unit Info'!K575,"")</f>
        <v/>
      </c>
      <c r="C578" s="92" t="str">
        <f>'6 - Per Unit Calculation'!Q575</f>
        <v/>
      </c>
      <c r="D578" s="92" t="str">
        <f>'6 - Per Unit Calculation'!R575</f>
        <v/>
      </c>
      <c r="E578" s="91">
        <f t="shared" ref="E578:E599" si="19">IF(OR(C578="N/A based on utility billing method", C578="N/A move-in date after 3/1/2024"), "N/A", MIN(C578,D578))</f>
        <v>0</v>
      </c>
      <c r="F578" s="97">
        <f t="shared" si="18"/>
        <v>0</v>
      </c>
    </row>
    <row r="579" spans="1:6" x14ac:dyDescent="0.25">
      <c r="A579" s="106" t="str">
        <f>IF('2 - Unit Info'!A576&lt;&gt;"",'2 - Unit Info'!A576,"")</f>
        <v/>
      </c>
      <c r="B579" s="169" t="str">
        <f>IF('2 - Unit Info'!K576&lt;&gt;"",'2 - Unit Info'!K576,"")</f>
        <v/>
      </c>
      <c r="C579" s="92" t="str">
        <f>'6 - Per Unit Calculation'!Q576</f>
        <v/>
      </c>
      <c r="D579" s="92" t="str">
        <f>'6 - Per Unit Calculation'!R576</f>
        <v/>
      </c>
      <c r="E579" s="91">
        <f t="shared" si="19"/>
        <v>0</v>
      </c>
      <c r="F579" s="97">
        <f t="shared" si="18"/>
        <v>0</v>
      </c>
    </row>
    <row r="580" spans="1:6" x14ac:dyDescent="0.25">
      <c r="A580" s="106" t="str">
        <f>IF('2 - Unit Info'!A577&lt;&gt;"",'2 - Unit Info'!A577,"")</f>
        <v/>
      </c>
      <c r="B580" s="169" t="str">
        <f>IF('2 - Unit Info'!K577&lt;&gt;"",'2 - Unit Info'!K577,"")</f>
        <v/>
      </c>
      <c r="C580" s="92" t="str">
        <f>'6 - Per Unit Calculation'!Q577</f>
        <v/>
      </c>
      <c r="D580" s="92" t="str">
        <f>'6 - Per Unit Calculation'!R577</f>
        <v/>
      </c>
      <c r="E580" s="91">
        <f t="shared" si="19"/>
        <v>0</v>
      </c>
      <c r="F580" s="97">
        <f t="shared" si="18"/>
        <v>0</v>
      </c>
    </row>
    <row r="581" spans="1:6" x14ac:dyDescent="0.25">
      <c r="A581" s="106" t="str">
        <f>IF('2 - Unit Info'!A578&lt;&gt;"",'2 - Unit Info'!A578,"")</f>
        <v/>
      </c>
      <c r="B581" s="169" t="str">
        <f>IF('2 - Unit Info'!K578&lt;&gt;"",'2 - Unit Info'!K578,"")</f>
        <v/>
      </c>
      <c r="C581" s="92" t="str">
        <f>'6 - Per Unit Calculation'!Q578</f>
        <v/>
      </c>
      <c r="D581" s="92" t="str">
        <f>'6 - Per Unit Calculation'!R578</f>
        <v/>
      </c>
      <c r="E581" s="91">
        <f t="shared" si="19"/>
        <v>0</v>
      </c>
      <c r="F581" s="97">
        <f t="shared" si="18"/>
        <v>0</v>
      </c>
    </row>
    <row r="582" spans="1:6" x14ac:dyDescent="0.25">
      <c r="A582" s="106" t="str">
        <f>IF('2 - Unit Info'!A579&lt;&gt;"",'2 - Unit Info'!A579,"")</f>
        <v/>
      </c>
      <c r="B582" s="169" t="str">
        <f>IF('2 - Unit Info'!K579&lt;&gt;"",'2 - Unit Info'!K579,"")</f>
        <v/>
      </c>
      <c r="C582" s="92" t="str">
        <f>'6 - Per Unit Calculation'!Q579</f>
        <v/>
      </c>
      <c r="D582" s="92" t="str">
        <f>'6 - Per Unit Calculation'!R579</f>
        <v/>
      </c>
      <c r="E582" s="91">
        <f t="shared" si="19"/>
        <v>0</v>
      </c>
      <c r="F582" s="97">
        <f t="shared" si="18"/>
        <v>0</v>
      </c>
    </row>
    <row r="583" spans="1:6" x14ac:dyDescent="0.25">
      <c r="A583" s="106" t="str">
        <f>IF('2 - Unit Info'!A580&lt;&gt;"",'2 - Unit Info'!A580,"")</f>
        <v/>
      </c>
      <c r="B583" s="169" t="str">
        <f>IF('2 - Unit Info'!K580&lt;&gt;"",'2 - Unit Info'!K580,"")</f>
        <v/>
      </c>
      <c r="C583" s="92" t="str">
        <f>'6 - Per Unit Calculation'!Q580</f>
        <v/>
      </c>
      <c r="D583" s="92" t="str">
        <f>'6 - Per Unit Calculation'!R580</f>
        <v/>
      </c>
      <c r="E583" s="91">
        <f t="shared" si="19"/>
        <v>0</v>
      </c>
      <c r="F583" s="97">
        <f t="shared" si="18"/>
        <v>0</v>
      </c>
    </row>
    <row r="584" spans="1:6" x14ac:dyDescent="0.25">
      <c r="A584" s="106" t="str">
        <f>IF('2 - Unit Info'!A581&lt;&gt;"",'2 - Unit Info'!A581,"")</f>
        <v/>
      </c>
      <c r="B584" s="169" t="str">
        <f>IF('2 - Unit Info'!K581&lt;&gt;"",'2 - Unit Info'!K581,"")</f>
        <v/>
      </c>
      <c r="C584" s="92" t="str">
        <f>'6 - Per Unit Calculation'!Q581</f>
        <v/>
      </c>
      <c r="D584" s="92" t="str">
        <f>'6 - Per Unit Calculation'!R581</f>
        <v/>
      </c>
      <c r="E584" s="91">
        <f t="shared" si="19"/>
        <v>0</v>
      </c>
      <c r="F584" s="97">
        <f t="shared" si="18"/>
        <v>0</v>
      </c>
    </row>
    <row r="585" spans="1:6" x14ac:dyDescent="0.25">
      <c r="A585" s="106" t="str">
        <f>IF('2 - Unit Info'!A582&lt;&gt;"",'2 - Unit Info'!A582,"")</f>
        <v/>
      </c>
      <c r="B585" s="169" t="str">
        <f>IF('2 - Unit Info'!K582&lt;&gt;"",'2 - Unit Info'!K582,"")</f>
        <v/>
      </c>
      <c r="C585" s="92" t="str">
        <f>'6 - Per Unit Calculation'!Q582</f>
        <v/>
      </c>
      <c r="D585" s="92" t="str">
        <f>'6 - Per Unit Calculation'!R582</f>
        <v/>
      </c>
      <c r="E585" s="91">
        <f t="shared" si="19"/>
        <v>0</v>
      </c>
      <c r="F585" s="97">
        <f t="shared" si="18"/>
        <v>0</v>
      </c>
    </row>
    <row r="586" spans="1:6" x14ac:dyDescent="0.25">
      <c r="A586" s="106" t="str">
        <f>IF('2 - Unit Info'!A583&lt;&gt;"",'2 - Unit Info'!A583,"")</f>
        <v/>
      </c>
      <c r="B586" s="169" t="str">
        <f>IF('2 - Unit Info'!K583&lt;&gt;"",'2 - Unit Info'!K583,"")</f>
        <v/>
      </c>
      <c r="C586" s="92" t="str">
        <f>'6 - Per Unit Calculation'!Q583</f>
        <v/>
      </c>
      <c r="D586" s="92" t="str">
        <f>'6 - Per Unit Calculation'!R583</f>
        <v/>
      </c>
      <c r="E586" s="91">
        <f t="shared" si="19"/>
        <v>0</v>
      </c>
      <c r="F586" s="97">
        <f t="shared" si="18"/>
        <v>0</v>
      </c>
    </row>
    <row r="587" spans="1:6" x14ac:dyDescent="0.25">
      <c r="A587" s="106" t="str">
        <f>IF('2 - Unit Info'!A584&lt;&gt;"",'2 - Unit Info'!A584,"")</f>
        <v/>
      </c>
      <c r="B587" s="169" t="str">
        <f>IF('2 - Unit Info'!K584&lt;&gt;"",'2 - Unit Info'!K584,"")</f>
        <v/>
      </c>
      <c r="C587" s="92" t="str">
        <f>'6 - Per Unit Calculation'!Q584</f>
        <v/>
      </c>
      <c r="D587" s="92" t="str">
        <f>'6 - Per Unit Calculation'!R584</f>
        <v/>
      </c>
      <c r="E587" s="91">
        <f t="shared" si="19"/>
        <v>0</v>
      </c>
      <c r="F587" s="97">
        <f t="shared" si="18"/>
        <v>0</v>
      </c>
    </row>
    <row r="588" spans="1:6" x14ac:dyDescent="0.25">
      <c r="A588" s="106" t="str">
        <f>IF('2 - Unit Info'!A585&lt;&gt;"",'2 - Unit Info'!A585,"")</f>
        <v/>
      </c>
      <c r="B588" s="169" t="str">
        <f>IF('2 - Unit Info'!K585&lt;&gt;"",'2 - Unit Info'!K585,"")</f>
        <v/>
      </c>
      <c r="C588" s="92" t="str">
        <f>'6 - Per Unit Calculation'!Q585</f>
        <v/>
      </c>
      <c r="D588" s="92" t="str">
        <f>'6 - Per Unit Calculation'!R585</f>
        <v/>
      </c>
      <c r="E588" s="91">
        <f t="shared" si="19"/>
        <v>0</v>
      </c>
      <c r="F588" s="97">
        <f t="shared" si="18"/>
        <v>0</v>
      </c>
    </row>
    <row r="589" spans="1:6" x14ac:dyDescent="0.25">
      <c r="A589" s="106" t="str">
        <f>IF('2 - Unit Info'!A586&lt;&gt;"",'2 - Unit Info'!A586,"")</f>
        <v/>
      </c>
      <c r="B589" s="169" t="str">
        <f>IF('2 - Unit Info'!K586&lt;&gt;"",'2 - Unit Info'!K586,"")</f>
        <v/>
      </c>
      <c r="C589" s="92" t="str">
        <f>'6 - Per Unit Calculation'!Q586</f>
        <v/>
      </c>
      <c r="D589" s="92" t="str">
        <f>'6 - Per Unit Calculation'!R586</f>
        <v/>
      </c>
      <c r="E589" s="91">
        <f t="shared" si="19"/>
        <v>0</v>
      </c>
      <c r="F589" s="97">
        <f t="shared" ref="F589:F603" si="20">IF(E589="N/A", "N/A", E589*1.032)</f>
        <v>0</v>
      </c>
    </row>
    <row r="590" spans="1:6" x14ac:dyDescent="0.25">
      <c r="A590" s="106" t="str">
        <f>IF('2 - Unit Info'!A587&lt;&gt;"",'2 - Unit Info'!A587,"")</f>
        <v/>
      </c>
      <c r="B590" s="169" t="str">
        <f>IF('2 - Unit Info'!K587&lt;&gt;"",'2 - Unit Info'!K587,"")</f>
        <v/>
      </c>
      <c r="C590" s="92" t="str">
        <f>'6 - Per Unit Calculation'!Q587</f>
        <v/>
      </c>
      <c r="D590" s="92" t="str">
        <f>'6 - Per Unit Calculation'!R587</f>
        <v/>
      </c>
      <c r="E590" s="91">
        <f t="shared" si="19"/>
        <v>0</v>
      </c>
      <c r="F590" s="97">
        <f t="shared" si="20"/>
        <v>0</v>
      </c>
    </row>
    <row r="591" spans="1:6" x14ac:dyDescent="0.25">
      <c r="A591" s="106" t="str">
        <f>IF('2 - Unit Info'!A588&lt;&gt;"",'2 - Unit Info'!A588,"")</f>
        <v/>
      </c>
      <c r="B591" s="169" t="str">
        <f>IF('2 - Unit Info'!K588&lt;&gt;"",'2 - Unit Info'!K588,"")</f>
        <v/>
      </c>
      <c r="C591" s="92" t="str">
        <f>'6 - Per Unit Calculation'!Q588</f>
        <v/>
      </c>
      <c r="D591" s="92" t="str">
        <f>'6 - Per Unit Calculation'!R588</f>
        <v/>
      </c>
      <c r="E591" s="91">
        <f t="shared" si="19"/>
        <v>0</v>
      </c>
      <c r="F591" s="97">
        <f t="shared" si="20"/>
        <v>0</v>
      </c>
    </row>
    <row r="592" spans="1:6" x14ac:dyDescent="0.25">
      <c r="A592" s="106" t="str">
        <f>IF('2 - Unit Info'!A589&lt;&gt;"",'2 - Unit Info'!A589,"")</f>
        <v/>
      </c>
      <c r="B592" s="169" t="str">
        <f>IF('2 - Unit Info'!K589&lt;&gt;"",'2 - Unit Info'!K589,"")</f>
        <v/>
      </c>
      <c r="C592" s="92" t="str">
        <f>'6 - Per Unit Calculation'!Q589</f>
        <v/>
      </c>
      <c r="D592" s="92" t="str">
        <f>'6 - Per Unit Calculation'!R589</f>
        <v/>
      </c>
      <c r="E592" s="91">
        <f t="shared" si="19"/>
        <v>0</v>
      </c>
      <c r="F592" s="97">
        <f t="shared" si="20"/>
        <v>0</v>
      </c>
    </row>
    <row r="593" spans="1:6" x14ac:dyDescent="0.25">
      <c r="A593" s="106" t="str">
        <f>IF('2 - Unit Info'!A590&lt;&gt;"",'2 - Unit Info'!A590,"")</f>
        <v/>
      </c>
      <c r="B593" s="169" t="str">
        <f>IF('2 - Unit Info'!K590&lt;&gt;"",'2 - Unit Info'!K590,"")</f>
        <v/>
      </c>
      <c r="C593" s="92" t="str">
        <f>'6 - Per Unit Calculation'!Q590</f>
        <v/>
      </c>
      <c r="D593" s="92" t="str">
        <f>'6 - Per Unit Calculation'!R590</f>
        <v/>
      </c>
      <c r="E593" s="91">
        <f t="shared" si="19"/>
        <v>0</v>
      </c>
      <c r="F593" s="97">
        <f t="shared" si="20"/>
        <v>0</v>
      </c>
    </row>
    <row r="594" spans="1:6" x14ac:dyDescent="0.25">
      <c r="A594" s="106" t="str">
        <f>IF('2 - Unit Info'!A591&lt;&gt;"",'2 - Unit Info'!A591,"")</f>
        <v/>
      </c>
      <c r="B594" s="169" t="str">
        <f>IF('2 - Unit Info'!K591&lt;&gt;"",'2 - Unit Info'!K591,"")</f>
        <v/>
      </c>
      <c r="C594" s="92" t="str">
        <f>'6 - Per Unit Calculation'!Q591</f>
        <v/>
      </c>
      <c r="D594" s="92" t="str">
        <f>'6 - Per Unit Calculation'!R591</f>
        <v/>
      </c>
      <c r="E594" s="91">
        <f t="shared" si="19"/>
        <v>0</v>
      </c>
      <c r="F594" s="97">
        <f t="shared" si="20"/>
        <v>0</v>
      </c>
    </row>
    <row r="595" spans="1:6" x14ac:dyDescent="0.25">
      <c r="A595" s="106" t="str">
        <f>IF('2 - Unit Info'!A592&lt;&gt;"",'2 - Unit Info'!A592,"")</f>
        <v/>
      </c>
      <c r="B595" s="169" t="str">
        <f>IF('2 - Unit Info'!K592&lt;&gt;"",'2 - Unit Info'!K592,"")</f>
        <v/>
      </c>
      <c r="C595" s="92" t="str">
        <f>'6 - Per Unit Calculation'!Q592</f>
        <v/>
      </c>
      <c r="D595" s="92" t="str">
        <f>'6 - Per Unit Calculation'!R592</f>
        <v/>
      </c>
      <c r="E595" s="91">
        <f t="shared" si="19"/>
        <v>0</v>
      </c>
      <c r="F595" s="97">
        <f t="shared" si="20"/>
        <v>0</v>
      </c>
    </row>
    <row r="596" spans="1:6" x14ac:dyDescent="0.25">
      <c r="A596" s="106" t="str">
        <f>IF('2 - Unit Info'!A593&lt;&gt;"",'2 - Unit Info'!A593,"")</f>
        <v/>
      </c>
      <c r="B596" s="169" t="str">
        <f>IF('2 - Unit Info'!K593&lt;&gt;"",'2 - Unit Info'!K593,"")</f>
        <v/>
      </c>
      <c r="C596" s="92" t="str">
        <f>'6 - Per Unit Calculation'!Q593</f>
        <v/>
      </c>
      <c r="D596" s="92" t="str">
        <f>'6 - Per Unit Calculation'!R593</f>
        <v/>
      </c>
      <c r="E596" s="91">
        <f t="shared" si="19"/>
        <v>0</v>
      </c>
      <c r="F596" s="97">
        <f t="shared" si="20"/>
        <v>0</v>
      </c>
    </row>
    <row r="597" spans="1:6" x14ac:dyDescent="0.25">
      <c r="A597" s="106" t="str">
        <f>IF('2 - Unit Info'!A594&lt;&gt;"",'2 - Unit Info'!A594,"")</f>
        <v/>
      </c>
      <c r="B597" s="169" t="str">
        <f>IF('2 - Unit Info'!K594&lt;&gt;"",'2 - Unit Info'!K594,"")</f>
        <v/>
      </c>
      <c r="C597" s="92" t="str">
        <f>'6 - Per Unit Calculation'!Q594</f>
        <v/>
      </c>
      <c r="D597" s="92" t="str">
        <f>'6 - Per Unit Calculation'!R594</f>
        <v/>
      </c>
      <c r="E597" s="91">
        <f t="shared" si="19"/>
        <v>0</v>
      </c>
      <c r="F597" s="97">
        <f t="shared" si="20"/>
        <v>0</v>
      </c>
    </row>
    <row r="598" spans="1:6" x14ac:dyDescent="0.25">
      <c r="A598" s="106" t="str">
        <f>IF('2 - Unit Info'!A595&lt;&gt;"",'2 - Unit Info'!A595,"")</f>
        <v/>
      </c>
      <c r="B598" s="169" t="str">
        <f>IF('2 - Unit Info'!K595&lt;&gt;"",'2 - Unit Info'!K595,"")</f>
        <v/>
      </c>
      <c r="C598" s="92" t="str">
        <f>'6 - Per Unit Calculation'!Q595</f>
        <v/>
      </c>
      <c r="D598" s="92" t="str">
        <f>'6 - Per Unit Calculation'!R595</f>
        <v/>
      </c>
      <c r="E598" s="91">
        <f t="shared" si="19"/>
        <v>0</v>
      </c>
      <c r="F598" s="97">
        <f t="shared" si="20"/>
        <v>0</v>
      </c>
    </row>
    <row r="599" spans="1:6" x14ac:dyDescent="0.25">
      <c r="A599" s="106" t="str">
        <f>IF('2 - Unit Info'!A596&lt;&gt;"",'2 - Unit Info'!A596,"")</f>
        <v/>
      </c>
      <c r="B599" s="169" t="str">
        <f>IF('2 - Unit Info'!K596&lt;&gt;"",'2 - Unit Info'!K596,"")</f>
        <v/>
      </c>
      <c r="C599" s="92" t="str">
        <f>'6 - Per Unit Calculation'!Q596</f>
        <v/>
      </c>
      <c r="D599" s="92" t="str">
        <f>'6 - Per Unit Calculation'!R596</f>
        <v/>
      </c>
      <c r="E599" s="91">
        <f t="shared" si="19"/>
        <v>0</v>
      </c>
      <c r="F599" s="97">
        <f t="shared" si="20"/>
        <v>0</v>
      </c>
    </row>
    <row r="600" spans="1:6" x14ac:dyDescent="0.25">
      <c r="A600" s="106" t="str">
        <f>IF('2 - Unit Info'!A597&lt;&gt;"",'2 - Unit Info'!A597,"")</f>
        <v/>
      </c>
      <c r="B600" s="169" t="str">
        <f>IF('2 - Unit Info'!K597&lt;&gt;"",'2 - Unit Info'!K597,"")</f>
        <v/>
      </c>
      <c r="C600" s="92" t="str">
        <f>'6 - Per Unit Calculation'!Q597</f>
        <v/>
      </c>
      <c r="D600" s="92" t="str">
        <f>'6 - Per Unit Calculation'!R597</f>
        <v/>
      </c>
      <c r="E600" s="91">
        <f t="shared" ref="E600:E601" si="21">IF(OR(C600="N/A based on utility billing method", C600="N/A move-in date after 3/1/2024"), "N/A", MIN(C600,D600))</f>
        <v>0</v>
      </c>
      <c r="F600" s="97">
        <f t="shared" si="20"/>
        <v>0</v>
      </c>
    </row>
    <row r="601" spans="1:6" x14ac:dyDescent="0.25">
      <c r="A601" s="106" t="str">
        <f>IF('2 - Unit Info'!A598&lt;&gt;"",'2 - Unit Info'!A598,"")</f>
        <v/>
      </c>
      <c r="B601" s="169" t="str">
        <f>IF('2 - Unit Info'!K598&lt;&gt;"",'2 - Unit Info'!K598,"")</f>
        <v/>
      </c>
      <c r="C601" s="92" t="str">
        <f>'6 - Per Unit Calculation'!Q598</f>
        <v/>
      </c>
      <c r="D601" s="92" t="str">
        <f>'6 - Per Unit Calculation'!R598</f>
        <v/>
      </c>
      <c r="E601" s="91">
        <f t="shared" si="21"/>
        <v>0</v>
      </c>
      <c r="F601" s="97">
        <f t="shared" si="20"/>
        <v>0</v>
      </c>
    </row>
    <row r="602" spans="1:6" x14ac:dyDescent="0.25">
      <c r="A602" s="106" t="str">
        <f>IF('2 - Unit Info'!A599&lt;&gt;"",'2 - Unit Info'!A599,"")</f>
        <v/>
      </c>
      <c r="B602" s="169" t="str">
        <f>IF('2 - Unit Info'!K599&lt;&gt;"",'2 - Unit Info'!K599,"")</f>
        <v/>
      </c>
      <c r="C602" s="92" t="str">
        <f>'6 - Per Unit Calculation'!Q599</f>
        <v/>
      </c>
      <c r="D602" s="92" t="str">
        <f>'6 - Per Unit Calculation'!R599</f>
        <v/>
      </c>
      <c r="E602" s="91">
        <f t="shared" ref="E602:E603" si="22">IF(OR(C602="N/A based on utility billing method", C602="N/A move-in date after 3/1/2024"), "N/A", MIN(C602,D602))</f>
        <v>0</v>
      </c>
      <c r="F602" s="97">
        <f t="shared" si="20"/>
        <v>0</v>
      </c>
    </row>
    <row r="603" spans="1:6" ht="16.5" thickBot="1" x14ac:dyDescent="0.3">
      <c r="A603" s="107" t="str">
        <f>IF('2 - Unit Info'!A600&lt;&gt;"",'2 - Unit Info'!A600,"")</f>
        <v/>
      </c>
      <c r="B603" s="180" t="str">
        <f>IF('2 - Unit Info'!K600&lt;&gt;"",'2 - Unit Info'!K600,"")</f>
        <v/>
      </c>
      <c r="C603" s="108" t="str">
        <f>'6 - Per Unit Calculation'!Q600</f>
        <v/>
      </c>
      <c r="D603" s="108" t="str">
        <f>'6 - Per Unit Calculation'!R600</f>
        <v/>
      </c>
      <c r="E603" s="98">
        <f t="shared" si="22"/>
        <v>0</v>
      </c>
      <c r="F603" s="99">
        <f t="shared" si="20"/>
        <v>0</v>
      </c>
    </row>
  </sheetData>
  <sheetProtection algorithmName="SHA-512" hashValue="rXD+rFti9C4Felz7y0LyG75q2yFuP3EeXWO4IVnRCOxqVN14h3VF/3P4//Gm1bnMe097pYpb1mNdS3ZeXvgm8w==" saltValue="+E05ybZLBZhaef8rFzKSEA==" spinCount="100000" sheet="1" objects="1" scenarios="1" selectLockedCells="1" selectUnlockedCells="1"/>
  <mergeCells count="3">
    <mergeCell ref="C1:E4"/>
    <mergeCell ref="C6:E6"/>
    <mergeCell ref="A7:F9"/>
  </mergeCells>
  <pageMargins left="0.7" right="0.7" top="0.75" bottom="0.75" header="0.3" footer="0.3"/>
  <pageSetup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00"/>
  <sheetViews>
    <sheetView zoomScaleNormal="100" zoomScaleSheetLayoutView="98" workbookViewId="0">
      <selection activeCell="E9" sqref="E9"/>
    </sheetView>
  </sheetViews>
  <sheetFormatPr defaultRowHeight="15" x14ac:dyDescent="0.25"/>
  <cols>
    <col min="1" max="5" width="29.7109375" customWidth="1"/>
  </cols>
  <sheetData>
    <row r="1" spans="1:5" ht="15.75" customHeight="1" x14ac:dyDescent="0.25">
      <c r="A1" s="4"/>
      <c r="B1" s="243" t="s">
        <v>203</v>
      </c>
      <c r="C1" s="243"/>
      <c r="D1" s="243"/>
      <c r="E1" s="244"/>
    </row>
    <row r="2" spans="1:5" ht="15" customHeight="1" x14ac:dyDescent="0.25">
      <c r="A2" s="5"/>
      <c r="B2" s="245"/>
      <c r="C2" s="245"/>
      <c r="D2" s="245"/>
      <c r="E2" s="246"/>
    </row>
    <row r="3" spans="1:5" ht="15" customHeight="1" x14ac:dyDescent="0.25">
      <c r="A3" s="5"/>
      <c r="B3" s="245"/>
      <c r="C3" s="245"/>
      <c r="D3" s="245"/>
      <c r="E3" s="246"/>
    </row>
    <row r="4" spans="1:5" ht="15" customHeight="1" x14ac:dyDescent="0.25">
      <c r="A4" s="5"/>
      <c r="B4" s="245"/>
      <c r="C4" s="245"/>
      <c r="D4" s="245"/>
      <c r="E4" s="246"/>
    </row>
    <row r="5" spans="1:5" ht="16.5" customHeight="1" thickBot="1" x14ac:dyDescent="0.3">
      <c r="A5" s="5"/>
      <c r="B5" s="138"/>
      <c r="C5" s="138"/>
      <c r="D5" s="362"/>
      <c r="E5" s="363"/>
    </row>
    <row r="6" spans="1:5" s="2" customFormat="1" ht="53.25" customHeight="1" thickBot="1" x14ac:dyDescent="0.3">
      <c r="A6" s="253" t="s">
        <v>217</v>
      </c>
      <c r="B6" s="310"/>
      <c r="C6" s="310"/>
      <c r="D6" s="310"/>
      <c r="E6" s="311"/>
    </row>
    <row r="7" spans="1:5" s="2" customFormat="1" ht="31.5" x14ac:dyDescent="0.2">
      <c r="A7" s="125" t="s">
        <v>8</v>
      </c>
      <c r="B7" s="167" t="s">
        <v>13</v>
      </c>
      <c r="C7" s="126" t="s">
        <v>1</v>
      </c>
      <c r="D7" s="126" t="s">
        <v>95</v>
      </c>
      <c r="E7" s="127" t="s">
        <v>76</v>
      </c>
    </row>
    <row r="8" spans="1:5" s="2" customFormat="1" ht="15.75" x14ac:dyDescent="0.25">
      <c r="A8" s="105" t="str">
        <f>IF('2 - Unit Info'!A8&lt;&gt;"",'2 - Unit Info'!A8,"")</f>
        <v>Ex: 101</v>
      </c>
      <c r="B8" s="168" t="s">
        <v>59</v>
      </c>
      <c r="C8" s="139">
        <f>IF('2 - Unit Info'!P8&lt;&gt;"",'2 - Unit Info'!P8,"")</f>
        <v>45170</v>
      </c>
      <c r="D8" s="140">
        <f>'7 - Per Unit Allowance'!F11</f>
        <v>81.528000000000006</v>
      </c>
      <c r="E8" s="141">
        <v>80</v>
      </c>
    </row>
    <row r="9" spans="1:5" s="2" customFormat="1" ht="15.75" x14ac:dyDescent="0.25">
      <c r="A9" s="106" t="str">
        <f>IF('2 - Unit Info'!A9&lt;&gt;"",'2 - Unit Info'!A9,"")</f>
        <v/>
      </c>
      <c r="B9" s="169" t="str">
        <f>IF('2 - Unit Info'!K9&lt;&gt;"",'2 - Unit Info'!K9,"")</f>
        <v/>
      </c>
      <c r="C9" s="142" t="str">
        <f>IF('2 - Unit Info'!P9&lt;&gt;"",'2 - Unit Info'!P9,"")</f>
        <v/>
      </c>
      <c r="D9" s="143">
        <f>'7 - Per Unit Allowance'!F12</f>
        <v>0</v>
      </c>
      <c r="E9" s="146"/>
    </row>
    <row r="10" spans="1:5" s="2" customFormat="1" ht="15.75" x14ac:dyDescent="0.25">
      <c r="A10" s="106" t="str">
        <f>IF('2 - Unit Info'!A10&lt;&gt;"",'2 - Unit Info'!A10,"")</f>
        <v/>
      </c>
      <c r="B10" s="169" t="str">
        <f>IF('2 - Unit Info'!K10&lt;&gt;"",'2 - Unit Info'!K10,"")</f>
        <v/>
      </c>
      <c r="C10" s="142" t="str">
        <f>IF('2 - Unit Info'!P10&lt;&gt;"",'2 - Unit Info'!P10,"")</f>
        <v/>
      </c>
      <c r="D10" s="143">
        <f>'7 - Per Unit Allowance'!F13</f>
        <v>0</v>
      </c>
      <c r="E10" s="146"/>
    </row>
    <row r="11" spans="1:5" s="2" customFormat="1" ht="15.75" x14ac:dyDescent="0.25">
      <c r="A11" s="106" t="str">
        <f>IF('2 - Unit Info'!A11&lt;&gt;"",'2 - Unit Info'!A11,"")</f>
        <v/>
      </c>
      <c r="B11" s="169" t="str">
        <f>IF('2 - Unit Info'!K11&lt;&gt;"",'2 - Unit Info'!K11,"")</f>
        <v/>
      </c>
      <c r="C11" s="142" t="str">
        <f>IF('2 - Unit Info'!P11&lt;&gt;"",'2 - Unit Info'!P11,"")</f>
        <v/>
      </c>
      <c r="D11" s="143">
        <f>'7 - Per Unit Allowance'!F14</f>
        <v>0</v>
      </c>
      <c r="E11" s="146"/>
    </row>
    <row r="12" spans="1:5" s="2" customFormat="1" ht="15.75" x14ac:dyDescent="0.25">
      <c r="A12" s="106" t="str">
        <f>IF('2 - Unit Info'!A12&lt;&gt;"",'2 - Unit Info'!A12,"")</f>
        <v/>
      </c>
      <c r="B12" s="169" t="str">
        <f>IF('2 - Unit Info'!K12&lt;&gt;"",'2 - Unit Info'!K12,"")</f>
        <v/>
      </c>
      <c r="C12" s="142" t="str">
        <f>IF('2 - Unit Info'!P12&lt;&gt;"",'2 - Unit Info'!P12,"")</f>
        <v/>
      </c>
      <c r="D12" s="143">
        <f>'7 - Per Unit Allowance'!F15</f>
        <v>0</v>
      </c>
      <c r="E12" s="146"/>
    </row>
    <row r="13" spans="1:5" s="2" customFormat="1" ht="15.75" x14ac:dyDescent="0.25">
      <c r="A13" s="106" t="str">
        <f>IF('2 - Unit Info'!A13&lt;&gt;"",'2 - Unit Info'!A13,"")</f>
        <v/>
      </c>
      <c r="B13" s="169" t="str">
        <f>IF('2 - Unit Info'!K13&lt;&gt;"",'2 - Unit Info'!K13,"")</f>
        <v/>
      </c>
      <c r="C13" s="142" t="str">
        <f>IF('2 - Unit Info'!P13&lt;&gt;"",'2 - Unit Info'!P13,"")</f>
        <v/>
      </c>
      <c r="D13" s="143">
        <f>'7 - Per Unit Allowance'!F16</f>
        <v>0</v>
      </c>
      <c r="E13" s="146"/>
    </row>
    <row r="14" spans="1:5" s="2" customFormat="1" ht="15.75" x14ac:dyDescent="0.25">
      <c r="A14" s="106" t="str">
        <f>IF('2 - Unit Info'!A14&lt;&gt;"",'2 - Unit Info'!A14,"")</f>
        <v/>
      </c>
      <c r="B14" s="169" t="str">
        <f>IF('2 - Unit Info'!K14&lt;&gt;"",'2 - Unit Info'!K14,"")</f>
        <v/>
      </c>
      <c r="C14" s="142" t="str">
        <f>IF('2 - Unit Info'!P14&lt;&gt;"",'2 - Unit Info'!P14,"")</f>
        <v/>
      </c>
      <c r="D14" s="143">
        <f>'7 - Per Unit Allowance'!F17</f>
        <v>0</v>
      </c>
      <c r="E14" s="146"/>
    </row>
    <row r="15" spans="1:5" s="2" customFormat="1" ht="15.75" x14ac:dyDescent="0.25">
      <c r="A15" s="106" t="str">
        <f>IF('2 - Unit Info'!A15&lt;&gt;"",'2 - Unit Info'!A15,"")</f>
        <v/>
      </c>
      <c r="B15" s="169" t="str">
        <f>IF('2 - Unit Info'!K15&lt;&gt;"",'2 - Unit Info'!K15,"")</f>
        <v/>
      </c>
      <c r="C15" s="142" t="str">
        <f>IF('2 - Unit Info'!P15&lt;&gt;"",'2 - Unit Info'!P15,"")</f>
        <v/>
      </c>
      <c r="D15" s="143">
        <f>'7 - Per Unit Allowance'!F18</f>
        <v>0</v>
      </c>
      <c r="E15" s="146"/>
    </row>
    <row r="16" spans="1:5" s="2" customFormat="1" ht="15.75" x14ac:dyDescent="0.25">
      <c r="A16" s="106" t="str">
        <f>IF('2 - Unit Info'!A16&lt;&gt;"",'2 - Unit Info'!A16,"")</f>
        <v/>
      </c>
      <c r="B16" s="169" t="str">
        <f>IF('2 - Unit Info'!K16&lt;&gt;"",'2 - Unit Info'!K16,"")</f>
        <v/>
      </c>
      <c r="C16" s="142" t="str">
        <f>IF('2 - Unit Info'!P16&lt;&gt;"",'2 - Unit Info'!P16,"")</f>
        <v/>
      </c>
      <c r="D16" s="143">
        <f>'7 - Per Unit Allowance'!F19</f>
        <v>0</v>
      </c>
      <c r="E16" s="146"/>
    </row>
    <row r="17" spans="1:5" s="2" customFormat="1" ht="15.75" x14ac:dyDescent="0.25">
      <c r="A17" s="106" t="str">
        <f>IF('2 - Unit Info'!A17&lt;&gt;"",'2 - Unit Info'!A17,"")</f>
        <v/>
      </c>
      <c r="B17" s="169" t="str">
        <f>IF('2 - Unit Info'!K17&lt;&gt;"",'2 - Unit Info'!K17,"")</f>
        <v/>
      </c>
      <c r="C17" s="142" t="str">
        <f>IF('2 - Unit Info'!P17&lt;&gt;"",'2 - Unit Info'!P17,"")</f>
        <v/>
      </c>
      <c r="D17" s="143">
        <f>'7 - Per Unit Allowance'!F20</f>
        <v>0</v>
      </c>
      <c r="E17" s="146"/>
    </row>
    <row r="18" spans="1:5" s="2" customFormat="1" ht="15.75" x14ac:dyDescent="0.25">
      <c r="A18" s="106" t="str">
        <f>IF('2 - Unit Info'!A18&lt;&gt;"",'2 - Unit Info'!A18,"")</f>
        <v/>
      </c>
      <c r="B18" s="169" t="str">
        <f>IF('2 - Unit Info'!K18&lt;&gt;"",'2 - Unit Info'!K18,"")</f>
        <v/>
      </c>
      <c r="C18" s="142" t="str">
        <f>IF('2 - Unit Info'!P18&lt;&gt;"",'2 - Unit Info'!P18,"")</f>
        <v/>
      </c>
      <c r="D18" s="143">
        <f>'7 - Per Unit Allowance'!F21</f>
        <v>0</v>
      </c>
      <c r="E18" s="146"/>
    </row>
    <row r="19" spans="1:5" s="2" customFormat="1" ht="15.75" x14ac:dyDescent="0.25">
      <c r="A19" s="106" t="str">
        <f>IF('2 - Unit Info'!A19&lt;&gt;"",'2 - Unit Info'!A19,"")</f>
        <v/>
      </c>
      <c r="B19" s="169" t="str">
        <f>IF('2 - Unit Info'!K19&lt;&gt;"",'2 - Unit Info'!K19,"")</f>
        <v/>
      </c>
      <c r="C19" s="142" t="str">
        <f>IF('2 - Unit Info'!P19&lt;&gt;"",'2 - Unit Info'!P19,"")</f>
        <v/>
      </c>
      <c r="D19" s="143">
        <f>'7 - Per Unit Allowance'!F22</f>
        <v>0</v>
      </c>
      <c r="E19" s="146"/>
    </row>
    <row r="20" spans="1:5" s="2" customFormat="1" ht="15.75" x14ac:dyDescent="0.25">
      <c r="A20" s="106" t="str">
        <f>IF('2 - Unit Info'!A20&lt;&gt;"",'2 - Unit Info'!A20,"")</f>
        <v/>
      </c>
      <c r="B20" s="169" t="str">
        <f>IF('2 - Unit Info'!K20&lt;&gt;"",'2 - Unit Info'!K20,"")</f>
        <v/>
      </c>
      <c r="C20" s="142" t="str">
        <f>IF('2 - Unit Info'!P20&lt;&gt;"",'2 - Unit Info'!P20,"")</f>
        <v/>
      </c>
      <c r="D20" s="143">
        <f>'7 - Per Unit Allowance'!F23</f>
        <v>0</v>
      </c>
      <c r="E20" s="146"/>
    </row>
    <row r="21" spans="1:5" s="2" customFormat="1" ht="15.75" x14ac:dyDescent="0.25">
      <c r="A21" s="106" t="str">
        <f>IF('2 - Unit Info'!A21&lt;&gt;"",'2 - Unit Info'!A21,"")</f>
        <v/>
      </c>
      <c r="B21" s="169" t="str">
        <f>IF('2 - Unit Info'!K21&lt;&gt;"",'2 - Unit Info'!K21,"")</f>
        <v/>
      </c>
      <c r="C21" s="142" t="str">
        <f>IF('2 - Unit Info'!P21&lt;&gt;"",'2 - Unit Info'!P21,"")</f>
        <v/>
      </c>
      <c r="D21" s="143">
        <f>'7 - Per Unit Allowance'!F24</f>
        <v>0</v>
      </c>
      <c r="E21" s="146"/>
    </row>
    <row r="22" spans="1:5" s="2" customFormat="1" ht="15.75" x14ac:dyDescent="0.25">
      <c r="A22" s="106" t="str">
        <f>IF('2 - Unit Info'!A22&lt;&gt;"",'2 - Unit Info'!A22,"")</f>
        <v/>
      </c>
      <c r="B22" s="169" t="str">
        <f>IF('2 - Unit Info'!K22&lt;&gt;"",'2 - Unit Info'!K22,"")</f>
        <v/>
      </c>
      <c r="C22" s="142" t="str">
        <f>IF('2 - Unit Info'!P22&lt;&gt;"",'2 - Unit Info'!P22,"")</f>
        <v/>
      </c>
      <c r="D22" s="143">
        <f>'7 - Per Unit Allowance'!F25</f>
        <v>0</v>
      </c>
      <c r="E22" s="146"/>
    </row>
    <row r="23" spans="1:5" s="2" customFormat="1" ht="15.75" x14ac:dyDescent="0.25">
      <c r="A23" s="106" t="str">
        <f>IF('2 - Unit Info'!A23&lt;&gt;"",'2 - Unit Info'!A23,"")</f>
        <v/>
      </c>
      <c r="B23" s="169" t="str">
        <f>IF('2 - Unit Info'!K23&lt;&gt;"",'2 - Unit Info'!K23,"")</f>
        <v/>
      </c>
      <c r="C23" s="142" t="str">
        <f>IF('2 - Unit Info'!P23&lt;&gt;"",'2 - Unit Info'!P23,"")</f>
        <v/>
      </c>
      <c r="D23" s="143">
        <f>'7 - Per Unit Allowance'!F26</f>
        <v>0</v>
      </c>
      <c r="E23" s="146"/>
    </row>
    <row r="24" spans="1:5" s="2" customFormat="1" ht="15.75" x14ac:dyDescent="0.25">
      <c r="A24" s="106" t="str">
        <f>IF('2 - Unit Info'!A24&lt;&gt;"",'2 - Unit Info'!A24,"")</f>
        <v/>
      </c>
      <c r="B24" s="169" t="str">
        <f>IF('2 - Unit Info'!K24&lt;&gt;"",'2 - Unit Info'!K24,"")</f>
        <v/>
      </c>
      <c r="C24" s="142" t="str">
        <f>IF('2 - Unit Info'!P24&lt;&gt;"",'2 - Unit Info'!P24,"")</f>
        <v/>
      </c>
      <c r="D24" s="143">
        <f>'7 - Per Unit Allowance'!F27</f>
        <v>0</v>
      </c>
      <c r="E24" s="146"/>
    </row>
    <row r="25" spans="1:5" s="2" customFormat="1" ht="15.75" x14ac:dyDescent="0.25">
      <c r="A25" s="106" t="str">
        <f>IF('2 - Unit Info'!A25&lt;&gt;"",'2 - Unit Info'!A25,"")</f>
        <v/>
      </c>
      <c r="B25" s="169" t="str">
        <f>IF('2 - Unit Info'!K25&lt;&gt;"",'2 - Unit Info'!K25,"")</f>
        <v/>
      </c>
      <c r="C25" s="142" t="str">
        <f>IF('2 - Unit Info'!P25&lt;&gt;"",'2 - Unit Info'!P25,"")</f>
        <v/>
      </c>
      <c r="D25" s="143">
        <f>'7 - Per Unit Allowance'!F28</f>
        <v>0</v>
      </c>
      <c r="E25" s="146"/>
    </row>
    <row r="26" spans="1:5" s="2" customFormat="1" ht="15.75" x14ac:dyDescent="0.25">
      <c r="A26" s="106" t="str">
        <f>IF('2 - Unit Info'!A26&lt;&gt;"",'2 - Unit Info'!A26,"")</f>
        <v/>
      </c>
      <c r="B26" s="169" t="str">
        <f>IF('2 - Unit Info'!K26&lt;&gt;"",'2 - Unit Info'!K26,"")</f>
        <v/>
      </c>
      <c r="C26" s="142" t="str">
        <f>IF('2 - Unit Info'!P26&lt;&gt;"",'2 - Unit Info'!P26,"")</f>
        <v/>
      </c>
      <c r="D26" s="143">
        <f>'7 - Per Unit Allowance'!F29</f>
        <v>0</v>
      </c>
      <c r="E26" s="146"/>
    </row>
    <row r="27" spans="1:5" s="2" customFormat="1" ht="15.75" x14ac:dyDescent="0.25">
      <c r="A27" s="106" t="str">
        <f>IF('2 - Unit Info'!A27&lt;&gt;"",'2 - Unit Info'!A27,"")</f>
        <v/>
      </c>
      <c r="B27" s="169" t="str">
        <f>IF('2 - Unit Info'!K27&lt;&gt;"",'2 - Unit Info'!K27,"")</f>
        <v/>
      </c>
      <c r="C27" s="142" t="str">
        <f>IF('2 - Unit Info'!P27&lt;&gt;"",'2 - Unit Info'!P27,"")</f>
        <v/>
      </c>
      <c r="D27" s="143">
        <f>'7 - Per Unit Allowance'!F30</f>
        <v>0</v>
      </c>
      <c r="E27" s="146"/>
    </row>
    <row r="28" spans="1:5" s="2" customFormat="1" ht="15.75" x14ac:dyDescent="0.25">
      <c r="A28" s="106" t="str">
        <f>IF('2 - Unit Info'!A28&lt;&gt;"",'2 - Unit Info'!A28,"")</f>
        <v/>
      </c>
      <c r="B28" s="169" t="str">
        <f>IF('2 - Unit Info'!K28&lt;&gt;"",'2 - Unit Info'!K28,"")</f>
        <v/>
      </c>
      <c r="C28" s="142" t="str">
        <f>IF('2 - Unit Info'!P28&lt;&gt;"",'2 - Unit Info'!P28,"")</f>
        <v/>
      </c>
      <c r="D28" s="143">
        <f>'7 - Per Unit Allowance'!F31</f>
        <v>0</v>
      </c>
      <c r="E28" s="146"/>
    </row>
    <row r="29" spans="1:5" s="2" customFormat="1" ht="15.75" x14ac:dyDescent="0.25">
      <c r="A29" s="106" t="str">
        <f>IF('2 - Unit Info'!A29&lt;&gt;"",'2 - Unit Info'!A29,"")</f>
        <v/>
      </c>
      <c r="B29" s="169" t="str">
        <f>IF('2 - Unit Info'!K29&lt;&gt;"",'2 - Unit Info'!K29,"")</f>
        <v/>
      </c>
      <c r="C29" s="142" t="str">
        <f>IF('2 - Unit Info'!P29&lt;&gt;"",'2 - Unit Info'!P29,"")</f>
        <v/>
      </c>
      <c r="D29" s="143">
        <f>'7 - Per Unit Allowance'!F32</f>
        <v>0</v>
      </c>
      <c r="E29" s="146"/>
    </row>
    <row r="30" spans="1:5" s="2" customFormat="1" ht="15.75" x14ac:dyDescent="0.25">
      <c r="A30" s="106" t="str">
        <f>IF('2 - Unit Info'!A30&lt;&gt;"",'2 - Unit Info'!A30,"")</f>
        <v/>
      </c>
      <c r="B30" s="169" t="str">
        <f>IF('2 - Unit Info'!K30&lt;&gt;"",'2 - Unit Info'!K30,"")</f>
        <v/>
      </c>
      <c r="C30" s="142" t="str">
        <f>IF('2 - Unit Info'!P30&lt;&gt;"",'2 - Unit Info'!P30,"")</f>
        <v/>
      </c>
      <c r="D30" s="143">
        <f>'7 - Per Unit Allowance'!F33</f>
        <v>0</v>
      </c>
      <c r="E30" s="146"/>
    </row>
    <row r="31" spans="1:5" s="2" customFormat="1" ht="15.75" x14ac:dyDescent="0.25">
      <c r="A31" s="106" t="str">
        <f>IF('2 - Unit Info'!A31&lt;&gt;"",'2 - Unit Info'!A31,"")</f>
        <v/>
      </c>
      <c r="B31" s="169" t="str">
        <f>IF('2 - Unit Info'!K31&lt;&gt;"",'2 - Unit Info'!K31,"")</f>
        <v/>
      </c>
      <c r="C31" s="142" t="str">
        <f>IF('2 - Unit Info'!P31&lt;&gt;"",'2 - Unit Info'!P31,"")</f>
        <v/>
      </c>
      <c r="D31" s="143">
        <f>'7 - Per Unit Allowance'!F34</f>
        <v>0</v>
      </c>
      <c r="E31" s="146"/>
    </row>
    <row r="32" spans="1:5" s="2" customFormat="1" ht="15.75" x14ac:dyDescent="0.25">
      <c r="A32" s="106" t="str">
        <f>IF('2 - Unit Info'!A32&lt;&gt;"",'2 - Unit Info'!A32,"")</f>
        <v/>
      </c>
      <c r="B32" s="169" t="str">
        <f>IF('2 - Unit Info'!K32&lt;&gt;"",'2 - Unit Info'!K32,"")</f>
        <v/>
      </c>
      <c r="C32" s="142" t="str">
        <f>IF('2 - Unit Info'!P32&lt;&gt;"",'2 - Unit Info'!P32,"")</f>
        <v/>
      </c>
      <c r="D32" s="143">
        <f>'7 - Per Unit Allowance'!F35</f>
        <v>0</v>
      </c>
      <c r="E32" s="146"/>
    </row>
    <row r="33" spans="1:5" s="2" customFormat="1" ht="15.75" x14ac:dyDescent="0.25">
      <c r="A33" s="106" t="str">
        <f>IF('2 - Unit Info'!A33&lt;&gt;"",'2 - Unit Info'!A33,"")</f>
        <v/>
      </c>
      <c r="B33" s="169" t="str">
        <f>IF('2 - Unit Info'!K33&lt;&gt;"",'2 - Unit Info'!K33,"")</f>
        <v/>
      </c>
      <c r="C33" s="142" t="str">
        <f>IF('2 - Unit Info'!P33&lt;&gt;"",'2 - Unit Info'!P33,"")</f>
        <v/>
      </c>
      <c r="D33" s="143">
        <f>'7 - Per Unit Allowance'!F36</f>
        <v>0</v>
      </c>
      <c r="E33" s="146"/>
    </row>
    <row r="34" spans="1:5" s="2" customFormat="1" ht="15.75" x14ac:dyDescent="0.25">
      <c r="A34" s="106" t="str">
        <f>IF('2 - Unit Info'!A34&lt;&gt;"",'2 - Unit Info'!A34,"")</f>
        <v/>
      </c>
      <c r="B34" s="169" t="str">
        <f>IF('2 - Unit Info'!K34&lt;&gt;"",'2 - Unit Info'!K34,"")</f>
        <v/>
      </c>
      <c r="C34" s="142" t="str">
        <f>IF('2 - Unit Info'!P34&lt;&gt;"",'2 - Unit Info'!P34,"")</f>
        <v/>
      </c>
      <c r="D34" s="143">
        <f>'7 - Per Unit Allowance'!F37</f>
        <v>0</v>
      </c>
      <c r="E34" s="146"/>
    </row>
    <row r="35" spans="1:5" s="2" customFormat="1" ht="15.75" x14ac:dyDescent="0.25">
      <c r="A35" s="106" t="str">
        <f>IF('2 - Unit Info'!A35&lt;&gt;"",'2 - Unit Info'!A35,"")</f>
        <v/>
      </c>
      <c r="B35" s="169" t="str">
        <f>IF('2 - Unit Info'!K35&lt;&gt;"",'2 - Unit Info'!K35,"")</f>
        <v/>
      </c>
      <c r="C35" s="142" t="str">
        <f>IF('2 - Unit Info'!P35&lt;&gt;"",'2 - Unit Info'!P35,"")</f>
        <v/>
      </c>
      <c r="D35" s="143">
        <f>'7 - Per Unit Allowance'!F38</f>
        <v>0</v>
      </c>
      <c r="E35" s="146"/>
    </row>
    <row r="36" spans="1:5" s="2" customFormat="1" ht="15.75" x14ac:dyDescent="0.25">
      <c r="A36" s="106" t="str">
        <f>IF('2 - Unit Info'!A36&lt;&gt;"",'2 - Unit Info'!A36,"")</f>
        <v/>
      </c>
      <c r="B36" s="169" t="str">
        <f>IF('2 - Unit Info'!K36&lt;&gt;"",'2 - Unit Info'!K36,"")</f>
        <v/>
      </c>
      <c r="C36" s="142" t="str">
        <f>IF('2 - Unit Info'!P36&lt;&gt;"",'2 - Unit Info'!P36,"")</f>
        <v/>
      </c>
      <c r="D36" s="143">
        <f>'7 - Per Unit Allowance'!F39</f>
        <v>0</v>
      </c>
      <c r="E36" s="146"/>
    </row>
    <row r="37" spans="1:5" s="2" customFormat="1" ht="15.75" x14ac:dyDescent="0.25">
      <c r="A37" s="106" t="str">
        <f>IF('2 - Unit Info'!A37&lt;&gt;"",'2 - Unit Info'!A37,"")</f>
        <v/>
      </c>
      <c r="B37" s="169" t="str">
        <f>IF('2 - Unit Info'!K37&lt;&gt;"",'2 - Unit Info'!K37,"")</f>
        <v/>
      </c>
      <c r="C37" s="142" t="str">
        <f>IF('2 - Unit Info'!P37&lt;&gt;"",'2 - Unit Info'!P37,"")</f>
        <v/>
      </c>
      <c r="D37" s="143">
        <f>'7 - Per Unit Allowance'!F40</f>
        <v>0</v>
      </c>
      <c r="E37" s="146"/>
    </row>
    <row r="38" spans="1:5" s="2" customFormat="1" ht="15.75" x14ac:dyDescent="0.25">
      <c r="A38" s="106" t="str">
        <f>IF('2 - Unit Info'!A38&lt;&gt;"",'2 - Unit Info'!A38,"")</f>
        <v/>
      </c>
      <c r="B38" s="169" t="str">
        <f>IF('2 - Unit Info'!K38&lt;&gt;"",'2 - Unit Info'!K38,"")</f>
        <v/>
      </c>
      <c r="C38" s="142" t="str">
        <f>IF('2 - Unit Info'!P38&lt;&gt;"",'2 - Unit Info'!P38,"")</f>
        <v/>
      </c>
      <c r="D38" s="143">
        <f>'7 - Per Unit Allowance'!F41</f>
        <v>0</v>
      </c>
      <c r="E38" s="146"/>
    </row>
    <row r="39" spans="1:5" s="2" customFormat="1" ht="15.75" x14ac:dyDescent="0.25">
      <c r="A39" s="106" t="str">
        <f>IF('2 - Unit Info'!A39&lt;&gt;"",'2 - Unit Info'!A39,"")</f>
        <v/>
      </c>
      <c r="B39" s="169" t="str">
        <f>IF('2 - Unit Info'!K39&lt;&gt;"",'2 - Unit Info'!K39,"")</f>
        <v/>
      </c>
      <c r="C39" s="142" t="str">
        <f>IF('2 - Unit Info'!P39&lt;&gt;"",'2 - Unit Info'!P39,"")</f>
        <v/>
      </c>
      <c r="D39" s="143">
        <f>'7 - Per Unit Allowance'!F42</f>
        <v>0</v>
      </c>
      <c r="E39" s="146"/>
    </row>
    <row r="40" spans="1:5" s="2" customFormat="1" ht="15.75" x14ac:dyDescent="0.25">
      <c r="A40" s="106" t="str">
        <f>IF('2 - Unit Info'!A40&lt;&gt;"",'2 - Unit Info'!A40,"")</f>
        <v/>
      </c>
      <c r="B40" s="169" t="str">
        <f>IF('2 - Unit Info'!K40&lt;&gt;"",'2 - Unit Info'!K40,"")</f>
        <v/>
      </c>
      <c r="C40" s="142" t="str">
        <f>IF('2 - Unit Info'!P40&lt;&gt;"",'2 - Unit Info'!P40,"")</f>
        <v/>
      </c>
      <c r="D40" s="143">
        <f>'7 - Per Unit Allowance'!F43</f>
        <v>0</v>
      </c>
      <c r="E40" s="146"/>
    </row>
    <row r="41" spans="1:5" s="2" customFormat="1" ht="15.75" x14ac:dyDescent="0.25">
      <c r="A41" s="106" t="str">
        <f>IF('2 - Unit Info'!A41&lt;&gt;"",'2 - Unit Info'!A41,"")</f>
        <v/>
      </c>
      <c r="B41" s="169" t="str">
        <f>IF('2 - Unit Info'!K41&lt;&gt;"",'2 - Unit Info'!K41,"")</f>
        <v/>
      </c>
      <c r="C41" s="142" t="str">
        <f>IF('2 - Unit Info'!P41&lt;&gt;"",'2 - Unit Info'!P41,"")</f>
        <v/>
      </c>
      <c r="D41" s="143">
        <f>'7 - Per Unit Allowance'!F44</f>
        <v>0</v>
      </c>
      <c r="E41" s="146"/>
    </row>
    <row r="42" spans="1:5" s="2" customFormat="1" ht="15.75" x14ac:dyDescent="0.25">
      <c r="A42" s="106" t="str">
        <f>IF('2 - Unit Info'!A42&lt;&gt;"",'2 - Unit Info'!A42,"")</f>
        <v/>
      </c>
      <c r="B42" s="169" t="str">
        <f>IF('2 - Unit Info'!K42&lt;&gt;"",'2 - Unit Info'!K42,"")</f>
        <v/>
      </c>
      <c r="C42" s="142" t="str">
        <f>IF('2 - Unit Info'!P42&lt;&gt;"",'2 - Unit Info'!P42,"")</f>
        <v/>
      </c>
      <c r="D42" s="143">
        <f>'7 - Per Unit Allowance'!F45</f>
        <v>0</v>
      </c>
      <c r="E42" s="146"/>
    </row>
    <row r="43" spans="1:5" s="2" customFormat="1" ht="15.75" x14ac:dyDescent="0.25">
      <c r="A43" s="106" t="str">
        <f>IF('2 - Unit Info'!A43&lt;&gt;"",'2 - Unit Info'!A43,"")</f>
        <v/>
      </c>
      <c r="B43" s="169" t="str">
        <f>IF('2 - Unit Info'!K43&lt;&gt;"",'2 - Unit Info'!K43,"")</f>
        <v/>
      </c>
      <c r="C43" s="142" t="str">
        <f>IF('2 - Unit Info'!P43&lt;&gt;"",'2 - Unit Info'!P43,"")</f>
        <v/>
      </c>
      <c r="D43" s="143">
        <f>'7 - Per Unit Allowance'!F46</f>
        <v>0</v>
      </c>
      <c r="E43" s="146"/>
    </row>
    <row r="44" spans="1:5" s="2" customFormat="1" ht="15.75" x14ac:dyDescent="0.25">
      <c r="A44" s="106" t="str">
        <f>IF('2 - Unit Info'!A44&lt;&gt;"",'2 - Unit Info'!A44,"")</f>
        <v/>
      </c>
      <c r="B44" s="169" t="str">
        <f>IF('2 - Unit Info'!K44&lt;&gt;"",'2 - Unit Info'!K44,"")</f>
        <v/>
      </c>
      <c r="C44" s="142" t="str">
        <f>IF('2 - Unit Info'!P44&lt;&gt;"",'2 - Unit Info'!P44,"")</f>
        <v/>
      </c>
      <c r="D44" s="143">
        <f>'7 - Per Unit Allowance'!F47</f>
        <v>0</v>
      </c>
      <c r="E44" s="146"/>
    </row>
    <row r="45" spans="1:5" s="2" customFormat="1" ht="15.75" x14ac:dyDescent="0.25">
      <c r="A45" s="106" t="str">
        <f>IF('2 - Unit Info'!A45&lt;&gt;"",'2 - Unit Info'!A45,"")</f>
        <v/>
      </c>
      <c r="B45" s="169" t="str">
        <f>IF('2 - Unit Info'!K45&lt;&gt;"",'2 - Unit Info'!K45,"")</f>
        <v/>
      </c>
      <c r="C45" s="142" t="str">
        <f>IF('2 - Unit Info'!P45&lt;&gt;"",'2 - Unit Info'!P45,"")</f>
        <v/>
      </c>
      <c r="D45" s="143">
        <f>'7 - Per Unit Allowance'!F48</f>
        <v>0</v>
      </c>
      <c r="E45" s="146"/>
    </row>
    <row r="46" spans="1:5" s="2" customFormat="1" ht="15.75" x14ac:dyDescent="0.25">
      <c r="A46" s="106" t="str">
        <f>IF('2 - Unit Info'!A46&lt;&gt;"",'2 - Unit Info'!A46,"")</f>
        <v/>
      </c>
      <c r="B46" s="169" t="str">
        <f>IF('2 - Unit Info'!K46&lt;&gt;"",'2 - Unit Info'!K46,"")</f>
        <v/>
      </c>
      <c r="C46" s="142" t="str">
        <f>IF('2 - Unit Info'!P46&lt;&gt;"",'2 - Unit Info'!P46,"")</f>
        <v/>
      </c>
      <c r="D46" s="143">
        <f>'7 - Per Unit Allowance'!F49</f>
        <v>0</v>
      </c>
      <c r="E46" s="146"/>
    </row>
    <row r="47" spans="1:5" s="2" customFormat="1" ht="15.75" x14ac:dyDescent="0.25">
      <c r="A47" s="106" t="str">
        <f>IF('2 - Unit Info'!A47&lt;&gt;"",'2 - Unit Info'!A47,"")</f>
        <v/>
      </c>
      <c r="B47" s="169" t="str">
        <f>IF('2 - Unit Info'!K47&lt;&gt;"",'2 - Unit Info'!K47,"")</f>
        <v/>
      </c>
      <c r="C47" s="142" t="str">
        <f>IF('2 - Unit Info'!P47&lt;&gt;"",'2 - Unit Info'!P47,"")</f>
        <v/>
      </c>
      <c r="D47" s="143">
        <f>'7 - Per Unit Allowance'!F50</f>
        <v>0</v>
      </c>
      <c r="E47" s="146"/>
    </row>
    <row r="48" spans="1:5" s="2" customFormat="1" ht="15.75" x14ac:dyDescent="0.25">
      <c r="A48" s="106" t="str">
        <f>IF('2 - Unit Info'!A48&lt;&gt;"",'2 - Unit Info'!A48,"")</f>
        <v/>
      </c>
      <c r="B48" s="169" t="str">
        <f>IF('2 - Unit Info'!K48&lt;&gt;"",'2 - Unit Info'!K48,"")</f>
        <v/>
      </c>
      <c r="C48" s="142" t="str">
        <f>IF('2 - Unit Info'!P48&lt;&gt;"",'2 - Unit Info'!P48,"")</f>
        <v/>
      </c>
      <c r="D48" s="143">
        <f>'7 - Per Unit Allowance'!F51</f>
        <v>0</v>
      </c>
      <c r="E48" s="146"/>
    </row>
    <row r="49" spans="1:5" s="2" customFormat="1" ht="15.75" x14ac:dyDescent="0.25">
      <c r="A49" s="106" t="str">
        <f>IF('2 - Unit Info'!A49&lt;&gt;"",'2 - Unit Info'!A49,"")</f>
        <v/>
      </c>
      <c r="B49" s="169" t="str">
        <f>IF('2 - Unit Info'!K49&lt;&gt;"",'2 - Unit Info'!K49,"")</f>
        <v/>
      </c>
      <c r="C49" s="142" t="str">
        <f>IF('2 - Unit Info'!P49&lt;&gt;"",'2 - Unit Info'!P49,"")</f>
        <v/>
      </c>
      <c r="D49" s="143">
        <f>'7 - Per Unit Allowance'!F52</f>
        <v>0</v>
      </c>
      <c r="E49" s="146"/>
    </row>
    <row r="50" spans="1:5" s="2" customFormat="1" ht="15.75" x14ac:dyDescent="0.25">
      <c r="A50" s="106" t="str">
        <f>IF('2 - Unit Info'!A50&lt;&gt;"",'2 - Unit Info'!A50,"")</f>
        <v/>
      </c>
      <c r="B50" s="169" t="str">
        <f>IF('2 - Unit Info'!K50&lt;&gt;"",'2 - Unit Info'!K50,"")</f>
        <v/>
      </c>
      <c r="C50" s="142" t="str">
        <f>IF('2 - Unit Info'!P50&lt;&gt;"",'2 - Unit Info'!P50,"")</f>
        <v/>
      </c>
      <c r="D50" s="143">
        <f>'7 - Per Unit Allowance'!F53</f>
        <v>0</v>
      </c>
      <c r="E50" s="146"/>
    </row>
    <row r="51" spans="1:5" s="2" customFormat="1" ht="15.75" x14ac:dyDescent="0.25">
      <c r="A51" s="106" t="str">
        <f>IF('2 - Unit Info'!A51&lt;&gt;"",'2 - Unit Info'!A51,"")</f>
        <v/>
      </c>
      <c r="B51" s="169" t="str">
        <f>IF('2 - Unit Info'!K51&lt;&gt;"",'2 - Unit Info'!K51,"")</f>
        <v/>
      </c>
      <c r="C51" s="142" t="str">
        <f>IF('2 - Unit Info'!P51&lt;&gt;"",'2 - Unit Info'!P51,"")</f>
        <v/>
      </c>
      <c r="D51" s="143">
        <f>'7 - Per Unit Allowance'!F54</f>
        <v>0</v>
      </c>
      <c r="E51" s="146"/>
    </row>
    <row r="52" spans="1:5" s="2" customFormat="1" ht="15.75" x14ac:dyDescent="0.25">
      <c r="A52" s="106" t="str">
        <f>IF('2 - Unit Info'!A52&lt;&gt;"",'2 - Unit Info'!A52,"")</f>
        <v/>
      </c>
      <c r="B52" s="169" t="str">
        <f>IF('2 - Unit Info'!K52&lt;&gt;"",'2 - Unit Info'!K52,"")</f>
        <v/>
      </c>
      <c r="C52" s="142" t="str">
        <f>IF('2 - Unit Info'!P52&lt;&gt;"",'2 - Unit Info'!P52,"")</f>
        <v/>
      </c>
      <c r="D52" s="143">
        <f>'7 - Per Unit Allowance'!F55</f>
        <v>0</v>
      </c>
      <c r="E52" s="146"/>
    </row>
    <row r="53" spans="1:5" s="2" customFormat="1" ht="15.75" x14ac:dyDescent="0.25">
      <c r="A53" s="106" t="str">
        <f>IF('2 - Unit Info'!A53&lt;&gt;"",'2 - Unit Info'!A53,"")</f>
        <v/>
      </c>
      <c r="B53" s="169" t="str">
        <f>IF('2 - Unit Info'!K53&lt;&gt;"",'2 - Unit Info'!K53,"")</f>
        <v/>
      </c>
      <c r="C53" s="142" t="str">
        <f>IF('2 - Unit Info'!P53&lt;&gt;"",'2 - Unit Info'!P53,"")</f>
        <v/>
      </c>
      <c r="D53" s="143">
        <f>'7 - Per Unit Allowance'!F56</f>
        <v>0</v>
      </c>
      <c r="E53" s="146"/>
    </row>
    <row r="54" spans="1:5" s="2" customFormat="1" ht="15.75" x14ac:dyDescent="0.25">
      <c r="A54" s="106" t="str">
        <f>IF('2 - Unit Info'!A54&lt;&gt;"",'2 - Unit Info'!A54,"")</f>
        <v/>
      </c>
      <c r="B54" s="169" t="str">
        <f>IF('2 - Unit Info'!K54&lt;&gt;"",'2 - Unit Info'!K54,"")</f>
        <v/>
      </c>
      <c r="C54" s="142" t="str">
        <f>IF('2 - Unit Info'!P54&lt;&gt;"",'2 - Unit Info'!P54,"")</f>
        <v/>
      </c>
      <c r="D54" s="143">
        <f>'7 - Per Unit Allowance'!F57</f>
        <v>0</v>
      </c>
      <c r="E54" s="146"/>
    </row>
    <row r="55" spans="1:5" s="2" customFormat="1" ht="15.75" x14ac:dyDescent="0.25">
      <c r="A55" s="106" t="str">
        <f>IF('2 - Unit Info'!A55&lt;&gt;"",'2 - Unit Info'!A55,"")</f>
        <v/>
      </c>
      <c r="B55" s="169" t="str">
        <f>IF('2 - Unit Info'!K55&lt;&gt;"",'2 - Unit Info'!K55,"")</f>
        <v/>
      </c>
      <c r="C55" s="142" t="str">
        <f>IF('2 - Unit Info'!P55&lt;&gt;"",'2 - Unit Info'!P55,"")</f>
        <v/>
      </c>
      <c r="D55" s="143">
        <f>'7 - Per Unit Allowance'!F58</f>
        <v>0</v>
      </c>
      <c r="E55" s="146"/>
    </row>
    <row r="56" spans="1:5" s="2" customFormat="1" ht="15.75" x14ac:dyDescent="0.25">
      <c r="A56" s="106" t="str">
        <f>IF('2 - Unit Info'!A56&lt;&gt;"",'2 - Unit Info'!A56,"")</f>
        <v/>
      </c>
      <c r="B56" s="169" t="str">
        <f>IF('2 - Unit Info'!K56&lt;&gt;"",'2 - Unit Info'!K56,"")</f>
        <v/>
      </c>
      <c r="C56" s="142" t="str">
        <f>IF('2 - Unit Info'!P56&lt;&gt;"",'2 - Unit Info'!P56,"")</f>
        <v/>
      </c>
      <c r="D56" s="143">
        <f>'7 - Per Unit Allowance'!F59</f>
        <v>0</v>
      </c>
      <c r="E56" s="146"/>
    </row>
    <row r="57" spans="1:5" s="2" customFormat="1" ht="15.75" x14ac:dyDescent="0.25">
      <c r="A57" s="106" t="str">
        <f>IF('2 - Unit Info'!A57&lt;&gt;"",'2 - Unit Info'!A57,"")</f>
        <v/>
      </c>
      <c r="B57" s="169" t="str">
        <f>IF('2 - Unit Info'!K57&lt;&gt;"",'2 - Unit Info'!K57,"")</f>
        <v/>
      </c>
      <c r="C57" s="142" t="str">
        <f>IF('2 - Unit Info'!P57&lt;&gt;"",'2 - Unit Info'!P57,"")</f>
        <v/>
      </c>
      <c r="D57" s="143">
        <f>'7 - Per Unit Allowance'!F60</f>
        <v>0</v>
      </c>
      <c r="E57" s="146"/>
    </row>
    <row r="58" spans="1:5" s="2" customFormat="1" ht="15.75" x14ac:dyDescent="0.25">
      <c r="A58" s="106" t="str">
        <f>IF('2 - Unit Info'!A58&lt;&gt;"",'2 - Unit Info'!A58,"")</f>
        <v/>
      </c>
      <c r="B58" s="169" t="str">
        <f>IF('2 - Unit Info'!K58&lt;&gt;"",'2 - Unit Info'!K58,"")</f>
        <v/>
      </c>
      <c r="C58" s="142" t="str">
        <f>IF('2 - Unit Info'!P58&lt;&gt;"",'2 - Unit Info'!P58,"")</f>
        <v/>
      </c>
      <c r="D58" s="143">
        <f>'7 - Per Unit Allowance'!F61</f>
        <v>0</v>
      </c>
      <c r="E58" s="146"/>
    </row>
    <row r="59" spans="1:5" s="2" customFormat="1" ht="15.75" x14ac:dyDescent="0.25">
      <c r="A59" s="106" t="str">
        <f>IF('2 - Unit Info'!A59&lt;&gt;"",'2 - Unit Info'!A59,"")</f>
        <v/>
      </c>
      <c r="B59" s="169" t="str">
        <f>IF('2 - Unit Info'!K59&lt;&gt;"",'2 - Unit Info'!K59,"")</f>
        <v/>
      </c>
      <c r="C59" s="142" t="str">
        <f>IF('2 - Unit Info'!P59&lt;&gt;"",'2 - Unit Info'!P59,"")</f>
        <v/>
      </c>
      <c r="D59" s="143">
        <f>'7 - Per Unit Allowance'!F62</f>
        <v>0</v>
      </c>
      <c r="E59" s="146"/>
    </row>
    <row r="60" spans="1:5" s="2" customFormat="1" ht="15.75" x14ac:dyDescent="0.25">
      <c r="A60" s="106" t="str">
        <f>IF('2 - Unit Info'!A60&lt;&gt;"",'2 - Unit Info'!A60,"")</f>
        <v/>
      </c>
      <c r="B60" s="169" t="str">
        <f>IF('2 - Unit Info'!K60&lt;&gt;"",'2 - Unit Info'!K60,"")</f>
        <v/>
      </c>
      <c r="C60" s="142" t="str">
        <f>IF('2 - Unit Info'!P60&lt;&gt;"",'2 - Unit Info'!P60,"")</f>
        <v/>
      </c>
      <c r="D60" s="143">
        <f>'7 - Per Unit Allowance'!F63</f>
        <v>0</v>
      </c>
      <c r="E60" s="146"/>
    </row>
    <row r="61" spans="1:5" s="2" customFormat="1" ht="15.75" x14ac:dyDescent="0.25">
      <c r="A61" s="106" t="str">
        <f>IF('2 - Unit Info'!A61&lt;&gt;"",'2 - Unit Info'!A61,"")</f>
        <v/>
      </c>
      <c r="B61" s="169" t="str">
        <f>IF('2 - Unit Info'!K61&lt;&gt;"",'2 - Unit Info'!K61,"")</f>
        <v/>
      </c>
      <c r="C61" s="142" t="str">
        <f>IF('2 - Unit Info'!P61&lt;&gt;"",'2 - Unit Info'!P61,"")</f>
        <v/>
      </c>
      <c r="D61" s="143">
        <f>'7 - Per Unit Allowance'!F64</f>
        <v>0</v>
      </c>
      <c r="E61" s="146"/>
    </row>
    <row r="62" spans="1:5" s="2" customFormat="1" ht="15.75" x14ac:dyDescent="0.25">
      <c r="A62" s="106" t="str">
        <f>IF('2 - Unit Info'!A62&lt;&gt;"",'2 - Unit Info'!A62,"")</f>
        <v/>
      </c>
      <c r="B62" s="169" t="str">
        <f>IF('2 - Unit Info'!K62&lt;&gt;"",'2 - Unit Info'!K62,"")</f>
        <v/>
      </c>
      <c r="C62" s="142" t="str">
        <f>IF('2 - Unit Info'!P62&lt;&gt;"",'2 - Unit Info'!P62,"")</f>
        <v/>
      </c>
      <c r="D62" s="143">
        <f>'7 - Per Unit Allowance'!F65</f>
        <v>0</v>
      </c>
      <c r="E62" s="146"/>
    </row>
    <row r="63" spans="1:5" s="2" customFormat="1" ht="15.75" x14ac:dyDescent="0.25">
      <c r="A63" s="106" t="str">
        <f>IF('2 - Unit Info'!A63&lt;&gt;"",'2 - Unit Info'!A63,"")</f>
        <v/>
      </c>
      <c r="B63" s="169" t="str">
        <f>IF('2 - Unit Info'!K63&lt;&gt;"",'2 - Unit Info'!K63,"")</f>
        <v/>
      </c>
      <c r="C63" s="142" t="str">
        <f>IF('2 - Unit Info'!P63&lt;&gt;"",'2 - Unit Info'!P63,"")</f>
        <v/>
      </c>
      <c r="D63" s="143">
        <f>'7 - Per Unit Allowance'!F66</f>
        <v>0</v>
      </c>
      <c r="E63" s="146"/>
    </row>
    <row r="64" spans="1:5" s="2" customFormat="1" ht="15.75" x14ac:dyDescent="0.25">
      <c r="A64" s="106" t="str">
        <f>IF('2 - Unit Info'!A64&lt;&gt;"",'2 - Unit Info'!A64,"")</f>
        <v/>
      </c>
      <c r="B64" s="169" t="str">
        <f>IF('2 - Unit Info'!K64&lt;&gt;"",'2 - Unit Info'!K64,"")</f>
        <v/>
      </c>
      <c r="C64" s="142" t="str">
        <f>IF('2 - Unit Info'!P64&lt;&gt;"",'2 - Unit Info'!P64,"")</f>
        <v/>
      </c>
      <c r="D64" s="143">
        <f>'7 - Per Unit Allowance'!F67</f>
        <v>0</v>
      </c>
      <c r="E64" s="146"/>
    </row>
    <row r="65" spans="1:5" s="2" customFormat="1" ht="15.75" x14ac:dyDescent="0.25">
      <c r="A65" s="106" t="str">
        <f>IF('2 - Unit Info'!A65&lt;&gt;"",'2 - Unit Info'!A65,"")</f>
        <v/>
      </c>
      <c r="B65" s="169" t="str">
        <f>IF('2 - Unit Info'!K65&lt;&gt;"",'2 - Unit Info'!K65,"")</f>
        <v/>
      </c>
      <c r="C65" s="142" t="str">
        <f>IF('2 - Unit Info'!P65&lt;&gt;"",'2 - Unit Info'!P65,"")</f>
        <v/>
      </c>
      <c r="D65" s="143">
        <f>'7 - Per Unit Allowance'!F68</f>
        <v>0</v>
      </c>
      <c r="E65" s="146"/>
    </row>
    <row r="66" spans="1:5" s="2" customFormat="1" ht="15.75" x14ac:dyDescent="0.25">
      <c r="A66" s="106" t="str">
        <f>IF('2 - Unit Info'!A66&lt;&gt;"",'2 - Unit Info'!A66,"")</f>
        <v/>
      </c>
      <c r="B66" s="169" t="str">
        <f>IF('2 - Unit Info'!K66&lt;&gt;"",'2 - Unit Info'!K66,"")</f>
        <v/>
      </c>
      <c r="C66" s="142" t="str">
        <f>IF('2 - Unit Info'!P66&lt;&gt;"",'2 - Unit Info'!P66,"")</f>
        <v/>
      </c>
      <c r="D66" s="143">
        <f>'7 - Per Unit Allowance'!F69</f>
        <v>0</v>
      </c>
      <c r="E66" s="146"/>
    </row>
    <row r="67" spans="1:5" s="2" customFormat="1" ht="15.75" x14ac:dyDescent="0.25">
      <c r="A67" s="106" t="str">
        <f>IF('2 - Unit Info'!A67&lt;&gt;"",'2 - Unit Info'!A67,"")</f>
        <v/>
      </c>
      <c r="B67" s="169" t="str">
        <f>IF('2 - Unit Info'!K67&lt;&gt;"",'2 - Unit Info'!K67,"")</f>
        <v/>
      </c>
      <c r="C67" s="142" t="str">
        <f>IF('2 - Unit Info'!P67&lt;&gt;"",'2 - Unit Info'!P67,"")</f>
        <v/>
      </c>
      <c r="D67" s="143">
        <f>'7 - Per Unit Allowance'!F70</f>
        <v>0</v>
      </c>
      <c r="E67" s="146"/>
    </row>
    <row r="68" spans="1:5" s="2" customFormat="1" ht="15.75" x14ac:dyDescent="0.25">
      <c r="A68" s="106" t="str">
        <f>IF('2 - Unit Info'!A68&lt;&gt;"",'2 - Unit Info'!A68,"")</f>
        <v/>
      </c>
      <c r="B68" s="169" t="str">
        <f>IF('2 - Unit Info'!K68&lt;&gt;"",'2 - Unit Info'!K68,"")</f>
        <v/>
      </c>
      <c r="C68" s="142" t="str">
        <f>IF('2 - Unit Info'!P68&lt;&gt;"",'2 - Unit Info'!P68,"")</f>
        <v/>
      </c>
      <c r="D68" s="143">
        <f>'7 - Per Unit Allowance'!F71</f>
        <v>0</v>
      </c>
      <c r="E68" s="146"/>
    </row>
    <row r="69" spans="1:5" s="2" customFormat="1" ht="15.75" x14ac:dyDescent="0.25">
      <c r="A69" s="106" t="str">
        <f>IF('2 - Unit Info'!A69&lt;&gt;"",'2 - Unit Info'!A69,"")</f>
        <v/>
      </c>
      <c r="B69" s="169" t="str">
        <f>IF('2 - Unit Info'!K69&lt;&gt;"",'2 - Unit Info'!K69,"")</f>
        <v/>
      </c>
      <c r="C69" s="142" t="str">
        <f>IF('2 - Unit Info'!P69&lt;&gt;"",'2 - Unit Info'!P69,"")</f>
        <v/>
      </c>
      <c r="D69" s="143">
        <f>'7 - Per Unit Allowance'!F72</f>
        <v>0</v>
      </c>
      <c r="E69" s="146"/>
    </row>
    <row r="70" spans="1:5" s="2" customFormat="1" ht="15.75" x14ac:dyDescent="0.25">
      <c r="A70" s="106" t="str">
        <f>IF('2 - Unit Info'!A70&lt;&gt;"",'2 - Unit Info'!A70,"")</f>
        <v/>
      </c>
      <c r="B70" s="169" t="str">
        <f>IF('2 - Unit Info'!K70&lt;&gt;"",'2 - Unit Info'!K70,"")</f>
        <v/>
      </c>
      <c r="C70" s="142" t="str">
        <f>IF('2 - Unit Info'!P70&lt;&gt;"",'2 - Unit Info'!P70,"")</f>
        <v/>
      </c>
      <c r="D70" s="143">
        <f>'7 - Per Unit Allowance'!F73</f>
        <v>0</v>
      </c>
      <c r="E70" s="146"/>
    </row>
    <row r="71" spans="1:5" s="2" customFormat="1" ht="15.75" x14ac:dyDescent="0.25">
      <c r="A71" s="106" t="str">
        <f>IF('2 - Unit Info'!A71&lt;&gt;"",'2 - Unit Info'!A71,"")</f>
        <v/>
      </c>
      <c r="B71" s="169" t="str">
        <f>IF('2 - Unit Info'!K71&lt;&gt;"",'2 - Unit Info'!K71,"")</f>
        <v/>
      </c>
      <c r="C71" s="142" t="str">
        <f>IF('2 - Unit Info'!P71&lt;&gt;"",'2 - Unit Info'!P71,"")</f>
        <v/>
      </c>
      <c r="D71" s="143">
        <f>'7 - Per Unit Allowance'!F74</f>
        <v>0</v>
      </c>
      <c r="E71" s="146"/>
    </row>
    <row r="72" spans="1:5" s="2" customFormat="1" ht="15.75" x14ac:dyDescent="0.25">
      <c r="A72" s="106" t="str">
        <f>IF('2 - Unit Info'!A72&lt;&gt;"",'2 - Unit Info'!A72,"")</f>
        <v/>
      </c>
      <c r="B72" s="169" t="str">
        <f>IF('2 - Unit Info'!K72&lt;&gt;"",'2 - Unit Info'!K72,"")</f>
        <v/>
      </c>
      <c r="C72" s="142" t="str">
        <f>IF('2 - Unit Info'!P72&lt;&gt;"",'2 - Unit Info'!P72,"")</f>
        <v/>
      </c>
      <c r="D72" s="143">
        <f>'7 - Per Unit Allowance'!F75</f>
        <v>0</v>
      </c>
      <c r="E72" s="146"/>
    </row>
    <row r="73" spans="1:5" s="2" customFormat="1" ht="15.75" x14ac:dyDescent="0.25">
      <c r="A73" s="106" t="str">
        <f>IF('2 - Unit Info'!A73&lt;&gt;"",'2 - Unit Info'!A73,"")</f>
        <v/>
      </c>
      <c r="B73" s="169" t="str">
        <f>IF('2 - Unit Info'!K73&lt;&gt;"",'2 - Unit Info'!K73,"")</f>
        <v/>
      </c>
      <c r="C73" s="142" t="str">
        <f>IF('2 - Unit Info'!P73&lt;&gt;"",'2 - Unit Info'!P73,"")</f>
        <v/>
      </c>
      <c r="D73" s="143">
        <f>'7 - Per Unit Allowance'!F76</f>
        <v>0</v>
      </c>
      <c r="E73" s="146"/>
    </row>
    <row r="74" spans="1:5" s="2" customFormat="1" ht="15.75" x14ac:dyDescent="0.25">
      <c r="A74" s="106" t="str">
        <f>IF('2 - Unit Info'!A74&lt;&gt;"",'2 - Unit Info'!A74,"")</f>
        <v/>
      </c>
      <c r="B74" s="169" t="str">
        <f>IF('2 - Unit Info'!K74&lt;&gt;"",'2 - Unit Info'!K74,"")</f>
        <v/>
      </c>
      <c r="C74" s="142" t="str">
        <f>IF('2 - Unit Info'!P74&lt;&gt;"",'2 - Unit Info'!P74,"")</f>
        <v/>
      </c>
      <c r="D74" s="143">
        <f>'7 - Per Unit Allowance'!F77</f>
        <v>0</v>
      </c>
      <c r="E74" s="146"/>
    </row>
    <row r="75" spans="1:5" s="2" customFormat="1" ht="15.75" x14ac:dyDescent="0.25">
      <c r="A75" s="106" t="str">
        <f>IF('2 - Unit Info'!A75&lt;&gt;"",'2 - Unit Info'!A75,"")</f>
        <v/>
      </c>
      <c r="B75" s="169" t="str">
        <f>IF('2 - Unit Info'!K75&lt;&gt;"",'2 - Unit Info'!K75,"")</f>
        <v/>
      </c>
      <c r="C75" s="142" t="str">
        <f>IF('2 - Unit Info'!P75&lt;&gt;"",'2 - Unit Info'!P75,"")</f>
        <v/>
      </c>
      <c r="D75" s="143">
        <f>'7 - Per Unit Allowance'!F78</f>
        <v>0</v>
      </c>
      <c r="E75" s="146"/>
    </row>
    <row r="76" spans="1:5" s="2" customFormat="1" ht="15.75" x14ac:dyDescent="0.25">
      <c r="A76" s="106" t="str">
        <f>IF('2 - Unit Info'!A76&lt;&gt;"",'2 - Unit Info'!A76,"")</f>
        <v/>
      </c>
      <c r="B76" s="169" t="str">
        <f>IF('2 - Unit Info'!K76&lt;&gt;"",'2 - Unit Info'!K76,"")</f>
        <v/>
      </c>
      <c r="C76" s="142" t="str">
        <f>IF('2 - Unit Info'!P76&lt;&gt;"",'2 - Unit Info'!P76,"")</f>
        <v/>
      </c>
      <c r="D76" s="143">
        <f>'7 - Per Unit Allowance'!F79</f>
        <v>0</v>
      </c>
      <c r="E76" s="146"/>
    </row>
    <row r="77" spans="1:5" s="2" customFormat="1" ht="15.75" x14ac:dyDescent="0.25">
      <c r="A77" s="106" t="str">
        <f>IF('2 - Unit Info'!A77&lt;&gt;"",'2 - Unit Info'!A77,"")</f>
        <v/>
      </c>
      <c r="B77" s="169" t="str">
        <f>IF('2 - Unit Info'!K77&lt;&gt;"",'2 - Unit Info'!K77,"")</f>
        <v/>
      </c>
      <c r="C77" s="142" t="str">
        <f>IF('2 - Unit Info'!P77&lt;&gt;"",'2 - Unit Info'!P77,"")</f>
        <v/>
      </c>
      <c r="D77" s="143">
        <f>'7 - Per Unit Allowance'!F80</f>
        <v>0</v>
      </c>
      <c r="E77" s="146"/>
    </row>
    <row r="78" spans="1:5" s="2" customFormat="1" ht="15.75" x14ac:dyDescent="0.25">
      <c r="A78" s="106" t="str">
        <f>IF('2 - Unit Info'!A78&lt;&gt;"",'2 - Unit Info'!A78,"")</f>
        <v/>
      </c>
      <c r="B78" s="169" t="str">
        <f>IF('2 - Unit Info'!K78&lt;&gt;"",'2 - Unit Info'!K78,"")</f>
        <v/>
      </c>
      <c r="C78" s="142" t="str">
        <f>IF('2 - Unit Info'!P78&lt;&gt;"",'2 - Unit Info'!P78,"")</f>
        <v/>
      </c>
      <c r="D78" s="143">
        <f>'7 - Per Unit Allowance'!F81</f>
        <v>0</v>
      </c>
      <c r="E78" s="146"/>
    </row>
    <row r="79" spans="1:5" s="2" customFormat="1" ht="15.75" x14ac:dyDescent="0.25">
      <c r="A79" s="106" t="str">
        <f>IF('2 - Unit Info'!A79&lt;&gt;"",'2 - Unit Info'!A79,"")</f>
        <v/>
      </c>
      <c r="B79" s="169" t="str">
        <f>IF('2 - Unit Info'!K79&lt;&gt;"",'2 - Unit Info'!K79,"")</f>
        <v/>
      </c>
      <c r="C79" s="142" t="str">
        <f>IF('2 - Unit Info'!P79&lt;&gt;"",'2 - Unit Info'!P79,"")</f>
        <v/>
      </c>
      <c r="D79" s="143">
        <f>'7 - Per Unit Allowance'!F82</f>
        <v>0</v>
      </c>
      <c r="E79" s="146"/>
    </row>
    <row r="80" spans="1:5" s="2" customFormat="1" ht="15.75" x14ac:dyDescent="0.25">
      <c r="A80" s="106" t="str">
        <f>IF('2 - Unit Info'!A80&lt;&gt;"",'2 - Unit Info'!A80,"")</f>
        <v/>
      </c>
      <c r="B80" s="169" t="str">
        <f>IF('2 - Unit Info'!K80&lt;&gt;"",'2 - Unit Info'!K80,"")</f>
        <v/>
      </c>
      <c r="C80" s="142" t="str">
        <f>IF('2 - Unit Info'!P80&lt;&gt;"",'2 - Unit Info'!P80,"")</f>
        <v/>
      </c>
      <c r="D80" s="143">
        <f>'7 - Per Unit Allowance'!F83</f>
        <v>0</v>
      </c>
      <c r="E80" s="146"/>
    </row>
    <row r="81" spans="1:5" s="2" customFormat="1" ht="15.75" x14ac:dyDescent="0.25">
      <c r="A81" s="106" t="str">
        <f>IF('2 - Unit Info'!A81&lt;&gt;"",'2 - Unit Info'!A81,"")</f>
        <v/>
      </c>
      <c r="B81" s="169" t="str">
        <f>IF('2 - Unit Info'!K81&lt;&gt;"",'2 - Unit Info'!K81,"")</f>
        <v/>
      </c>
      <c r="C81" s="142" t="str">
        <f>IF('2 - Unit Info'!P81&lt;&gt;"",'2 - Unit Info'!P81,"")</f>
        <v/>
      </c>
      <c r="D81" s="143">
        <f>'7 - Per Unit Allowance'!F84</f>
        <v>0</v>
      </c>
      <c r="E81" s="146"/>
    </row>
    <row r="82" spans="1:5" s="2" customFormat="1" ht="15.75" x14ac:dyDescent="0.25">
      <c r="A82" s="106" t="str">
        <f>IF('2 - Unit Info'!A82&lt;&gt;"",'2 - Unit Info'!A82,"")</f>
        <v/>
      </c>
      <c r="B82" s="169" t="str">
        <f>IF('2 - Unit Info'!K82&lt;&gt;"",'2 - Unit Info'!K82,"")</f>
        <v/>
      </c>
      <c r="C82" s="142" t="str">
        <f>IF('2 - Unit Info'!P82&lt;&gt;"",'2 - Unit Info'!P82,"")</f>
        <v/>
      </c>
      <c r="D82" s="143">
        <f>'7 - Per Unit Allowance'!F85</f>
        <v>0</v>
      </c>
      <c r="E82" s="146"/>
    </row>
    <row r="83" spans="1:5" s="2" customFormat="1" ht="15.75" x14ac:dyDescent="0.25">
      <c r="A83" s="106" t="str">
        <f>IF('2 - Unit Info'!A83&lt;&gt;"",'2 - Unit Info'!A83,"")</f>
        <v/>
      </c>
      <c r="B83" s="169" t="str">
        <f>IF('2 - Unit Info'!K83&lt;&gt;"",'2 - Unit Info'!K83,"")</f>
        <v/>
      </c>
      <c r="C83" s="142" t="str">
        <f>IF('2 - Unit Info'!P83&lt;&gt;"",'2 - Unit Info'!P83,"")</f>
        <v/>
      </c>
      <c r="D83" s="143">
        <f>'7 - Per Unit Allowance'!F86</f>
        <v>0</v>
      </c>
      <c r="E83" s="146"/>
    </row>
    <row r="84" spans="1:5" s="2" customFormat="1" ht="15.75" x14ac:dyDescent="0.25">
      <c r="A84" s="106" t="str">
        <f>IF('2 - Unit Info'!A84&lt;&gt;"",'2 - Unit Info'!A84,"")</f>
        <v/>
      </c>
      <c r="B84" s="169" t="str">
        <f>IF('2 - Unit Info'!K84&lt;&gt;"",'2 - Unit Info'!K84,"")</f>
        <v/>
      </c>
      <c r="C84" s="142" t="str">
        <f>IF('2 - Unit Info'!P84&lt;&gt;"",'2 - Unit Info'!P84,"")</f>
        <v/>
      </c>
      <c r="D84" s="143">
        <f>'7 - Per Unit Allowance'!F87</f>
        <v>0</v>
      </c>
      <c r="E84" s="146"/>
    </row>
    <row r="85" spans="1:5" s="2" customFormat="1" ht="15.75" x14ac:dyDescent="0.25">
      <c r="A85" s="106" t="str">
        <f>IF('2 - Unit Info'!A85&lt;&gt;"",'2 - Unit Info'!A85,"")</f>
        <v/>
      </c>
      <c r="B85" s="169" t="str">
        <f>IF('2 - Unit Info'!K85&lt;&gt;"",'2 - Unit Info'!K85,"")</f>
        <v/>
      </c>
      <c r="C85" s="142" t="str">
        <f>IF('2 - Unit Info'!P85&lt;&gt;"",'2 - Unit Info'!P85,"")</f>
        <v/>
      </c>
      <c r="D85" s="143">
        <f>'7 - Per Unit Allowance'!F88</f>
        <v>0</v>
      </c>
      <c r="E85" s="146"/>
    </row>
    <row r="86" spans="1:5" s="2" customFormat="1" ht="15.75" x14ac:dyDescent="0.25">
      <c r="A86" s="106" t="str">
        <f>IF('2 - Unit Info'!A86&lt;&gt;"",'2 - Unit Info'!A86,"")</f>
        <v/>
      </c>
      <c r="B86" s="169" t="str">
        <f>IF('2 - Unit Info'!K86&lt;&gt;"",'2 - Unit Info'!K86,"")</f>
        <v/>
      </c>
      <c r="C86" s="142" t="str">
        <f>IF('2 - Unit Info'!P86&lt;&gt;"",'2 - Unit Info'!P86,"")</f>
        <v/>
      </c>
      <c r="D86" s="143">
        <f>'7 - Per Unit Allowance'!F89</f>
        <v>0</v>
      </c>
      <c r="E86" s="146"/>
    </row>
    <row r="87" spans="1:5" s="2" customFormat="1" ht="15.75" x14ac:dyDescent="0.25">
      <c r="A87" s="106" t="str">
        <f>IF('2 - Unit Info'!A87&lt;&gt;"",'2 - Unit Info'!A87,"")</f>
        <v/>
      </c>
      <c r="B87" s="169" t="str">
        <f>IF('2 - Unit Info'!K87&lt;&gt;"",'2 - Unit Info'!K87,"")</f>
        <v/>
      </c>
      <c r="C87" s="142" t="str">
        <f>IF('2 - Unit Info'!P87&lt;&gt;"",'2 - Unit Info'!P87,"")</f>
        <v/>
      </c>
      <c r="D87" s="143">
        <f>'7 - Per Unit Allowance'!F90</f>
        <v>0</v>
      </c>
      <c r="E87" s="146"/>
    </row>
    <row r="88" spans="1:5" s="2" customFormat="1" ht="15.75" x14ac:dyDescent="0.25">
      <c r="A88" s="106" t="str">
        <f>IF('2 - Unit Info'!A88&lt;&gt;"",'2 - Unit Info'!A88,"")</f>
        <v/>
      </c>
      <c r="B88" s="169" t="str">
        <f>IF('2 - Unit Info'!K88&lt;&gt;"",'2 - Unit Info'!K88,"")</f>
        <v/>
      </c>
      <c r="C88" s="142" t="str">
        <f>IF('2 - Unit Info'!P88&lt;&gt;"",'2 - Unit Info'!P88,"")</f>
        <v/>
      </c>
      <c r="D88" s="143">
        <f>'7 - Per Unit Allowance'!F91</f>
        <v>0</v>
      </c>
      <c r="E88" s="146"/>
    </row>
    <row r="89" spans="1:5" s="2" customFormat="1" ht="15.75" x14ac:dyDescent="0.25">
      <c r="A89" s="106" t="str">
        <f>IF('2 - Unit Info'!A89&lt;&gt;"",'2 - Unit Info'!A89,"")</f>
        <v/>
      </c>
      <c r="B89" s="169" t="str">
        <f>IF('2 - Unit Info'!K89&lt;&gt;"",'2 - Unit Info'!K89,"")</f>
        <v/>
      </c>
      <c r="C89" s="142" t="str">
        <f>IF('2 - Unit Info'!P89&lt;&gt;"",'2 - Unit Info'!P89,"")</f>
        <v/>
      </c>
      <c r="D89" s="143">
        <f>'7 - Per Unit Allowance'!F92</f>
        <v>0</v>
      </c>
      <c r="E89" s="146"/>
    </row>
    <row r="90" spans="1:5" s="2" customFormat="1" ht="15.75" x14ac:dyDescent="0.25">
      <c r="A90" s="106" t="str">
        <f>IF('2 - Unit Info'!A90&lt;&gt;"",'2 - Unit Info'!A90,"")</f>
        <v/>
      </c>
      <c r="B90" s="169" t="str">
        <f>IF('2 - Unit Info'!K90&lt;&gt;"",'2 - Unit Info'!K90,"")</f>
        <v/>
      </c>
      <c r="C90" s="142" t="str">
        <f>IF('2 - Unit Info'!P90&lt;&gt;"",'2 - Unit Info'!P90,"")</f>
        <v/>
      </c>
      <c r="D90" s="143">
        <f>'7 - Per Unit Allowance'!F93</f>
        <v>0</v>
      </c>
      <c r="E90" s="146"/>
    </row>
    <row r="91" spans="1:5" s="2" customFormat="1" ht="15.75" x14ac:dyDescent="0.25">
      <c r="A91" s="106" t="str">
        <f>IF('2 - Unit Info'!A91&lt;&gt;"",'2 - Unit Info'!A91,"")</f>
        <v/>
      </c>
      <c r="B91" s="169" t="str">
        <f>IF('2 - Unit Info'!K91&lt;&gt;"",'2 - Unit Info'!K91,"")</f>
        <v/>
      </c>
      <c r="C91" s="142" t="str">
        <f>IF('2 - Unit Info'!P91&lt;&gt;"",'2 - Unit Info'!P91,"")</f>
        <v/>
      </c>
      <c r="D91" s="143">
        <f>'7 - Per Unit Allowance'!F94</f>
        <v>0</v>
      </c>
      <c r="E91" s="146"/>
    </row>
    <row r="92" spans="1:5" s="2" customFormat="1" ht="15.75" x14ac:dyDescent="0.25">
      <c r="A92" s="106" t="str">
        <f>IF('2 - Unit Info'!A92&lt;&gt;"",'2 - Unit Info'!A92,"")</f>
        <v/>
      </c>
      <c r="B92" s="169" t="str">
        <f>IF('2 - Unit Info'!K92&lt;&gt;"",'2 - Unit Info'!K92,"")</f>
        <v/>
      </c>
      <c r="C92" s="142" t="str">
        <f>IF('2 - Unit Info'!P92&lt;&gt;"",'2 - Unit Info'!P92,"")</f>
        <v/>
      </c>
      <c r="D92" s="143">
        <f>'7 - Per Unit Allowance'!F95</f>
        <v>0</v>
      </c>
      <c r="E92" s="146"/>
    </row>
    <row r="93" spans="1:5" s="2" customFormat="1" ht="15.75" x14ac:dyDescent="0.25">
      <c r="A93" s="106" t="str">
        <f>IF('2 - Unit Info'!A93&lt;&gt;"",'2 - Unit Info'!A93,"")</f>
        <v/>
      </c>
      <c r="B93" s="169" t="str">
        <f>IF('2 - Unit Info'!K93&lt;&gt;"",'2 - Unit Info'!K93,"")</f>
        <v/>
      </c>
      <c r="C93" s="142" t="str">
        <f>IF('2 - Unit Info'!P93&lt;&gt;"",'2 - Unit Info'!P93,"")</f>
        <v/>
      </c>
      <c r="D93" s="143">
        <f>'7 - Per Unit Allowance'!F96</f>
        <v>0</v>
      </c>
      <c r="E93" s="146"/>
    </row>
    <row r="94" spans="1:5" s="2" customFormat="1" ht="15.75" x14ac:dyDescent="0.25">
      <c r="A94" s="106" t="str">
        <f>IF('2 - Unit Info'!A94&lt;&gt;"",'2 - Unit Info'!A94,"")</f>
        <v/>
      </c>
      <c r="B94" s="169" t="str">
        <f>IF('2 - Unit Info'!K94&lt;&gt;"",'2 - Unit Info'!K94,"")</f>
        <v/>
      </c>
      <c r="C94" s="142" t="str">
        <f>IF('2 - Unit Info'!P94&lt;&gt;"",'2 - Unit Info'!P94,"")</f>
        <v/>
      </c>
      <c r="D94" s="143">
        <f>'7 - Per Unit Allowance'!F97</f>
        <v>0</v>
      </c>
      <c r="E94" s="146"/>
    </row>
    <row r="95" spans="1:5" s="2" customFormat="1" ht="15.75" x14ac:dyDescent="0.25">
      <c r="A95" s="106" t="str">
        <f>IF('2 - Unit Info'!A95&lt;&gt;"",'2 - Unit Info'!A95,"")</f>
        <v/>
      </c>
      <c r="B95" s="169" t="str">
        <f>IF('2 - Unit Info'!K95&lt;&gt;"",'2 - Unit Info'!K95,"")</f>
        <v/>
      </c>
      <c r="C95" s="142" t="str">
        <f>IF('2 - Unit Info'!P95&lt;&gt;"",'2 - Unit Info'!P95,"")</f>
        <v/>
      </c>
      <c r="D95" s="143">
        <f>'7 - Per Unit Allowance'!F98</f>
        <v>0</v>
      </c>
      <c r="E95" s="146"/>
    </row>
    <row r="96" spans="1:5" s="2" customFormat="1" ht="15.75" x14ac:dyDescent="0.25">
      <c r="A96" s="106" t="str">
        <f>IF('2 - Unit Info'!A96&lt;&gt;"",'2 - Unit Info'!A96,"")</f>
        <v/>
      </c>
      <c r="B96" s="169" t="str">
        <f>IF('2 - Unit Info'!K96&lt;&gt;"",'2 - Unit Info'!K96,"")</f>
        <v/>
      </c>
      <c r="C96" s="142" t="str">
        <f>IF('2 - Unit Info'!P96&lt;&gt;"",'2 - Unit Info'!P96,"")</f>
        <v/>
      </c>
      <c r="D96" s="143">
        <f>'7 - Per Unit Allowance'!F99</f>
        <v>0</v>
      </c>
      <c r="E96" s="146"/>
    </row>
    <row r="97" spans="1:5" s="2" customFormat="1" ht="15.75" x14ac:dyDescent="0.25">
      <c r="A97" s="106" t="str">
        <f>IF('2 - Unit Info'!A97&lt;&gt;"",'2 - Unit Info'!A97,"")</f>
        <v/>
      </c>
      <c r="B97" s="169" t="str">
        <f>IF('2 - Unit Info'!K97&lt;&gt;"",'2 - Unit Info'!K97,"")</f>
        <v/>
      </c>
      <c r="C97" s="142" t="str">
        <f>IF('2 - Unit Info'!P97&lt;&gt;"",'2 - Unit Info'!P97,"")</f>
        <v/>
      </c>
      <c r="D97" s="143">
        <f>'7 - Per Unit Allowance'!F100</f>
        <v>0</v>
      </c>
      <c r="E97" s="146"/>
    </row>
    <row r="98" spans="1:5" s="2" customFormat="1" ht="15.75" x14ac:dyDescent="0.25">
      <c r="A98" s="106" t="str">
        <f>IF('2 - Unit Info'!A98&lt;&gt;"",'2 - Unit Info'!A98,"")</f>
        <v/>
      </c>
      <c r="B98" s="169" t="str">
        <f>IF('2 - Unit Info'!K98&lt;&gt;"",'2 - Unit Info'!K98,"")</f>
        <v/>
      </c>
      <c r="C98" s="142" t="str">
        <f>IF('2 - Unit Info'!P98&lt;&gt;"",'2 - Unit Info'!P98,"")</f>
        <v/>
      </c>
      <c r="D98" s="143">
        <f>'7 - Per Unit Allowance'!F101</f>
        <v>0</v>
      </c>
      <c r="E98" s="146"/>
    </row>
    <row r="99" spans="1:5" s="2" customFormat="1" ht="15.75" x14ac:dyDescent="0.25">
      <c r="A99" s="106" t="str">
        <f>IF('2 - Unit Info'!A99&lt;&gt;"",'2 - Unit Info'!A99,"")</f>
        <v/>
      </c>
      <c r="B99" s="169" t="str">
        <f>IF('2 - Unit Info'!K99&lt;&gt;"",'2 - Unit Info'!K99,"")</f>
        <v/>
      </c>
      <c r="C99" s="142" t="str">
        <f>IF('2 - Unit Info'!P99&lt;&gt;"",'2 - Unit Info'!P99,"")</f>
        <v/>
      </c>
      <c r="D99" s="143">
        <f>'7 - Per Unit Allowance'!F102</f>
        <v>0</v>
      </c>
      <c r="E99" s="146"/>
    </row>
    <row r="100" spans="1:5" s="2" customFormat="1" ht="15.75" x14ac:dyDescent="0.25">
      <c r="A100" s="106" t="str">
        <f>IF('2 - Unit Info'!A100&lt;&gt;"",'2 - Unit Info'!A100,"")</f>
        <v/>
      </c>
      <c r="B100" s="169" t="str">
        <f>IF('2 - Unit Info'!K100&lt;&gt;"",'2 - Unit Info'!K100,"")</f>
        <v/>
      </c>
      <c r="C100" s="142" t="str">
        <f>IF('2 - Unit Info'!P100&lt;&gt;"",'2 - Unit Info'!P100,"")</f>
        <v/>
      </c>
      <c r="D100" s="143">
        <f>'7 - Per Unit Allowance'!F103</f>
        <v>0</v>
      </c>
      <c r="E100" s="146"/>
    </row>
    <row r="101" spans="1:5" s="2" customFormat="1" ht="15.75" x14ac:dyDescent="0.25">
      <c r="A101" s="106" t="str">
        <f>IF('2 - Unit Info'!A101&lt;&gt;"",'2 - Unit Info'!A101,"")</f>
        <v/>
      </c>
      <c r="B101" s="169" t="str">
        <f>IF('2 - Unit Info'!K101&lt;&gt;"",'2 - Unit Info'!K101,"")</f>
        <v/>
      </c>
      <c r="C101" s="142" t="str">
        <f>IF('2 - Unit Info'!P101&lt;&gt;"",'2 - Unit Info'!P101,"")</f>
        <v/>
      </c>
      <c r="D101" s="143">
        <f>'7 - Per Unit Allowance'!F104</f>
        <v>0</v>
      </c>
      <c r="E101" s="146"/>
    </row>
    <row r="102" spans="1:5" s="2" customFormat="1" ht="15.75" x14ac:dyDescent="0.25">
      <c r="A102" s="106" t="str">
        <f>IF('2 - Unit Info'!A102&lt;&gt;"",'2 - Unit Info'!A102,"")</f>
        <v/>
      </c>
      <c r="B102" s="169" t="str">
        <f>IF('2 - Unit Info'!K102&lt;&gt;"",'2 - Unit Info'!K102,"")</f>
        <v/>
      </c>
      <c r="C102" s="142" t="str">
        <f>IF('2 - Unit Info'!P102&lt;&gt;"",'2 - Unit Info'!P102,"")</f>
        <v/>
      </c>
      <c r="D102" s="143">
        <f>'7 - Per Unit Allowance'!F105</f>
        <v>0</v>
      </c>
      <c r="E102" s="146"/>
    </row>
    <row r="103" spans="1:5" s="2" customFormat="1" ht="15.75" x14ac:dyDescent="0.25">
      <c r="A103" s="106" t="str">
        <f>IF('2 - Unit Info'!A103&lt;&gt;"",'2 - Unit Info'!A103,"")</f>
        <v/>
      </c>
      <c r="B103" s="169" t="str">
        <f>IF('2 - Unit Info'!K103&lt;&gt;"",'2 - Unit Info'!K103,"")</f>
        <v/>
      </c>
      <c r="C103" s="142" t="str">
        <f>IF('2 - Unit Info'!P103&lt;&gt;"",'2 - Unit Info'!P103,"")</f>
        <v/>
      </c>
      <c r="D103" s="143">
        <f>'7 - Per Unit Allowance'!F106</f>
        <v>0</v>
      </c>
      <c r="E103" s="146"/>
    </row>
    <row r="104" spans="1:5" s="2" customFormat="1" ht="15.75" x14ac:dyDescent="0.25">
      <c r="A104" s="106" t="str">
        <f>IF('2 - Unit Info'!A104&lt;&gt;"",'2 - Unit Info'!A104,"")</f>
        <v/>
      </c>
      <c r="B104" s="169" t="str">
        <f>IF('2 - Unit Info'!K104&lt;&gt;"",'2 - Unit Info'!K104,"")</f>
        <v/>
      </c>
      <c r="C104" s="142" t="str">
        <f>IF('2 - Unit Info'!P104&lt;&gt;"",'2 - Unit Info'!P104,"")</f>
        <v/>
      </c>
      <c r="D104" s="143">
        <f>'7 - Per Unit Allowance'!F107</f>
        <v>0</v>
      </c>
      <c r="E104" s="146"/>
    </row>
    <row r="105" spans="1:5" s="2" customFormat="1" ht="15.75" x14ac:dyDescent="0.25">
      <c r="A105" s="106" t="str">
        <f>IF('2 - Unit Info'!A105&lt;&gt;"",'2 - Unit Info'!A105,"")</f>
        <v/>
      </c>
      <c r="B105" s="169" t="str">
        <f>IF('2 - Unit Info'!K105&lt;&gt;"",'2 - Unit Info'!K105,"")</f>
        <v/>
      </c>
      <c r="C105" s="142" t="str">
        <f>IF('2 - Unit Info'!P105&lt;&gt;"",'2 - Unit Info'!P105,"")</f>
        <v/>
      </c>
      <c r="D105" s="143">
        <f>'7 - Per Unit Allowance'!F108</f>
        <v>0</v>
      </c>
      <c r="E105" s="146"/>
    </row>
    <row r="106" spans="1:5" s="2" customFormat="1" ht="15.75" x14ac:dyDescent="0.25">
      <c r="A106" s="106" t="str">
        <f>IF('2 - Unit Info'!A106&lt;&gt;"",'2 - Unit Info'!A106,"")</f>
        <v/>
      </c>
      <c r="B106" s="169" t="str">
        <f>IF('2 - Unit Info'!K106&lt;&gt;"",'2 - Unit Info'!K106,"")</f>
        <v/>
      </c>
      <c r="C106" s="142" t="str">
        <f>IF('2 - Unit Info'!P106&lt;&gt;"",'2 - Unit Info'!P106,"")</f>
        <v/>
      </c>
      <c r="D106" s="143">
        <f>'7 - Per Unit Allowance'!F109</f>
        <v>0</v>
      </c>
      <c r="E106" s="146"/>
    </row>
    <row r="107" spans="1:5" s="2" customFormat="1" ht="15.75" x14ac:dyDescent="0.25">
      <c r="A107" s="106" t="str">
        <f>IF('2 - Unit Info'!A107&lt;&gt;"",'2 - Unit Info'!A107,"")</f>
        <v/>
      </c>
      <c r="B107" s="169" t="str">
        <f>IF('2 - Unit Info'!K107&lt;&gt;"",'2 - Unit Info'!K107,"")</f>
        <v/>
      </c>
      <c r="C107" s="142" t="str">
        <f>IF('2 - Unit Info'!P107&lt;&gt;"",'2 - Unit Info'!P107,"")</f>
        <v/>
      </c>
      <c r="D107" s="143">
        <f>'7 - Per Unit Allowance'!F110</f>
        <v>0</v>
      </c>
      <c r="E107" s="146"/>
    </row>
    <row r="108" spans="1:5" s="2" customFormat="1" ht="15.75" x14ac:dyDescent="0.25">
      <c r="A108" s="106" t="str">
        <f>IF('2 - Unit Info'!A108&lt;&gt;"",'2 - Unit Info'!A108,"")</f>
        <v/>
      </c>
      <c r="B108" s="169" t="str">
        <f>IF('2 - Unit Info'!K108&lt;&gt;"",'2 - Unit Info'!K108,"")</f>
        <v/>
      </c>
      <c r="C108" s="142" t="str">
        <f>IF('2 - Unit Info'!P108&lt;&gt;"",'2 - Unit Info'!P108,"")</f>
        <v/>
      </c>
      <c r="D108" s="143">
        <f>'7 - Per Unit Allowance'!F111</f>
        <v>0</v>
      </c>
      <c r="E108" s="146"/>
    </row>
    <row r="109" spans="1:5" s="2" customFormat="1" ht="15.75" x14ac:dyDescent="0.25">
      <c r="A109" s="106" t="str">
        <f>IF('2 - Unit Info'!A109&lt;&gt;"",'2 - Unit Info'!A109,"")</f>
        <v/>
      </c>
      <c r="B109" s="169" t="str">
        <f>IF('2 - Unit Info'!K109&lt;&gt;"",'2 - Unit Info'!K109,"")</f>
        <v/>
      </c>
      <c r="C109" s="142" t="str">
        <f>IF('2 - Unit Info'!P109&lt;&gt;"",'2 - Unit Info'!P109,"")</f>
        <v/>
      </c>
      <c r="D109" s="143">
        <f>'7 - Per Unit Allowance'!F112</f>
        <v>0</v>
      </c>
      <c r="E109" s="146"/>
    </row>
    <row r="110" spans="1:5" s="2" customFormat="1" ht="15.75" x14ac:dyDescent="0.25">
      <c r="A110" s="106" t="str">
        <f>IF('2 - Unit Info'!A110&lt;&gt;"",'2 - Unit Info'!A110,"")</f>
        <v/>
      </c>
      <c r="B110" s="169" t="str">
        <f>IF('2 - Unit Info'!K110&lt;&gt;"",'2 - Unit Info'!K110,"")</f>
        <v/>
      </c>
      <c r="C110" s="142" t="str">
        <f>IF('2 - Unit Info'!P110&lt;&gt;"",'2 - Unit Info'!P110,"")</f>
        <v/>
      </c>
      <c r="D110" s="143">
        <f>'7 - Per Unit Allowance'!F113</f>
        <v>0</v>
      </c>
      <c r="E110" s="146"/>
    </row>
    <row r="111" spans="1:5" s="2" customFormat="1" ht="15.75" x14ac:dyDescent="0.25">
      <c r="A111" s="106" t="str">
        <f>IF('2 - Unit Info'!A111&lt;&gt;"",'2 - Unit Info'!A111,"")</f>
        <v/>
      </c>
      <c r="B111" s="169" t="str">
        <f>IF('2 - Unit Info'!K111&lt;&gt;"",'2 - Unit Info'!K111,"")</f>
        <v/>
      </c>
      <c r="C111" s="142" t="str">
        <f>IF('2 - Unit Info'!P111&lt;&gt;"",'2 - Unit Info'!P111,"")</f>
        <v/>
      </c>
      <c r="D111" s="143">
        <f>'7 - Per Unit Allowance'!F114</f>
        <v>0</v>
      </c>
      <c r="E111" s="146"/>
    </row>
    <row r="112" spans="1:5" s="2" customFormat="1" ht="15.75" x14ac:dyDescent="0.25">
      <c r="A112" s="106" t="str">
        <f>IF('2 - Unit Info'!A112&lt;&gt;"",'2 - Unit Info'!A112,"")</f>
        <v/>
      </c>
      <c r="B112" s="169" t="str">
        <f>IF('2 - Unit Info'!K112&lt;&gt;"",'2 - Unit Info'!K112,"")</f>
        <v/>
      </c>
      <c r="C112" s="142" t="str">
        <f>IF('2 - Unit Info'!P112&lt;&gt;"",'2 - Unit Info'!P112,"")</f>
        <v/>
      </c>
      <c r="D112" s="143">
        <f>'7 - Per Unit Allowance'!F115</f>
        <v>0</v>
      </c>
      <c r="E112" s="146"/>
    </row>
    <row r="113" spans="1:5" s="2" customFormat="1" ht="15.75" x14ac:dyDescent="0.25">
      <c r="A113" s="106" t="str">
        <f>IF('2 - Unit Info'!A113&lt;&gt;"",'2 - Unit Info'!A113,"")</f>
        <v/>
      </c>
      <c r="B113" s="169" t="str">
        <f>IF('2 - Unit Info'!K113&lt;&gt;"",'2 - Unit Info'!K113,"")</f>
        <v/>
      </c>
      <c r="C113" s="142" t="str">
        <f>IF('2 - Unit Info'!P113&lt;&gt;"",'2 - Unit Info'!P113,"")</f>
        <v/>
      </c>
      <c r="D113" s="143">
        <f>'7 - Per Unit Allowance'!F116</f>
        <v>0</v>
      </c>
      <c r="E113" s="146"/>
    </row>
    <row r="114" spans="1:5" s="2" customFormat="1" ht="15.75" x14ac:dyDescent="0.25">
      <c r="A114" s="106" t="str">
        <f>IF('2 - Unit Info'!A114&lt;&gt;"",'2 - Unit Info'!A114,"")</f>
        <v/>
      </c>
      <c r="B114" s="169" t="str">
        <f>IF('2 - Unit Info'!K114&lt;&gt;"",'2 - Unit Info'!K114,"")</f>
        <v/>
      </c>
      <c r="C114" s="142" t="str">
        <f>IF('2 - Unit Info'!P114&lt;&gt;"",'2 - Unit Info'!P114,"")</f>
        <v/>
      </c>
      <c r="D114" s="143">
        <f>'7 - Per Unit Allowance'!F117</f>
        <v>0</v>
      </c>
      <c r="E114" s="146"/>
    </row>
    <row r="115" spans="1:5" s="2" customFormat="1" ht="15.75" x14ac:dyDescent="0.25">
      <c r="A115" s="106" t="str">
        <f>IF('2 - Unit Info'!A115&lt;&gt;"",'2 - Unit Info'!A115,"")</f>
        <v/>
      </c>
      <c r="B115" s="169" t="str">
        <f>IF('2 - Unit Info'!K115&lt;&gt;"",'2 - Unit Info'!K115,"")</f>
        <v/>
      </c>
      <c r="C115" s="142" t="str">
        <f>IF('2 - Unit Info'!P115&lt;&gt;"",'2 - Unit Info'!P115,"")</f>
        <v/>
      </c>
      <c r="D115" s="143">
        <f>'7 - Per Unit Allowance'!F118</f>
        <v>0</v>
      </c>
      <c r="E115" s="146"/>
    </row>
    <row r="116" spans="1:5" s="2" customFormat="1" ht="15.75" x14ac:dyDescent="0.25">
      <c r="A116" s="106" t="str">
        <f>IF('2 - Unit Info'!A116&lt;&gt;"",'2 - Unit Info'!A116,"")</f>
        <v/>
      </c>
      <c r="B116" s="169" t="str">
        <f>IF('2 - Unit Info'!K116&lt;&gt;"",'2 - Unit Info'!K116,"")</f>
        <v/>
      </c>
      <c r="C116" s="142" t="str">
        <f>IF('2 - Unit Info'!P116&lt;&gt;"",'2 - Unit Info'!P116,"")</f>
        <v/>
      </c>
      <c r="D116" s="143">
        <f>'7 - Per Unit Allowance'!F119</f>
        <v>0</v>
      </c>
      <c r="E116" s="146"/>
    </row>
    <row r="117" spans="1:5" s="2" customFormat="1" ht="15.75" x14ac:dyDescent="0.25">
      <c r="A117" s="106" t="str">
        <f>IF('2 - Unit Info'!A117&lt;&gt;"",'2 - Unit Info'!A117,"")</f>
        <v/>
      </c>
      <c r="B117" s="169" t="str">
        <f>IF('2 - Unit Info'!K117&lt;&gt;"",'2 - Unit Info'!K117,"")</f>
        <v/>
      </c>
      <c r="C117" s="142" t="str">
        <f>IF('2 - Unit Info'!P117&lt;&gt;"",'2 - Unit Info'!P117,"")</f>
        <v/>
      </c>
      <c r="D117" s="143">
        <f>'7 - Per Unit Allowance'!F120</f>
        <v>0</v>
      </c>
      <c r="E117" s="146"/>
    </row>
    <row r="118" spans="1:5" s="2" customFormat="1" ht="15.75" x14ac:dyDescent="0.25">
      <c r="A118" s="106" t="str">
        <f>IF('2 - Unit Info'!A118&lt;&gt;"",'2 - Unit Info'!A118,"")</f>
        <v/>
      </c>
      <c r="B118" s="169" t="str">
        <f>IF('2 - Unit Info'!K118&lt;&gt;"",'2 - Unit Info'!K118,"")</f>
        <v/>
      </c>
      <c r="C118" s="142" t="str">
        <f>IF('2 - Unit Info'!P118&lt;&gt;"",'2 - Unit Info'!P118,"")</f>
        <v/>
      </c>
      <c r="D118" s="143">
        <f>'7 - Per Unit Allowance'!F121</f>
        <v>0</v>
      </c>
      <c r="E118" s="146"/>
    </row>
    <row r="119" spans="1:5" s="2" customFormat="1" ht="15.75" x14ac:dyDescent="0.25">
      <c r="A119" s="106" t="str">
        <f>IF('2 - Unit Info'!A119&lt;&gt;"",'2 - Unit Info'!A119,"")</f>
        <v/>
      </c>
      <c r="B119" s="169" t="str">
        <f>IF('2 - Unit Info'!K119&lt;&gt;"",'2 - Unit Info'!K119,"")</f>
        <v/>
      </c>
      <c r="C119" s="142" t="str">
        <f>IF('2 - Unit Info'!P119&lt;&gt;"",'2 - Unit Info'!P119,"")</f>
        <v/>
      </c>
      <c r="D119" s="143">
        <f>'7 - Per Unit Allowance'!F122</f>
        <v>0</v>
      </c>
      <c r="E119" s="146"/>
    </row>
    <row r="120" spans="1:5" s="2" customFormat="1" ht="15.75" x14ac:dyDescent="0.25">
      <c r="A120" s="106" t="str">
        <f>IF('2 - Unit Info'!A120&lt;&gt;"",'2 - Unit Info'!A120,"")</f>
        <v/>
      </c>
      <c r="B120" s="169" t="str">
        <f>IF('2 - Unit Info'!K120&lt;&gt;"",'2 - Unit Info'!K120,"")</f>
        <v/>
      </c>
      <c r="C120" s="142" t="str">
        <f>IF('2 - Unit Info'!P120&lt;&gt;"",'2 - Unit Info'!P120,"")</f>
        <v/>
      </c>
      <c r="D120" s="143">
        <f>'7 - Per Unit Allowance'!F123</f>
        <v>0</v>
      </c>
      <c r="E120" s="146"/>
    </row>
    <row r="121" spans="1:5" s="2" customFormat="1" ht="15.75" x14ac:dyDescent="0.25">
      <c r="A121" s="106" t="str">
        <f>IF('2 - Unit Info'!A121&lt;&gt;"",'2 - Unit Info'!A121,"")</f>
        <v/>
      </c>
      <c r="B121" s="169" t="str">
        <f>IF('2 - Unit Info'!K121&lt;&gt;"",'2 - Unit Info'!K121,"")</f>
        <v/>
      </c>
      <c r="C121" s="142" t="str">
        <f>IF('2 - Unit Info'!P121&lt;&gt;"",'2 - Unit Info'!P121,"")</f>
        <v/>
      </c>
      <c r="D121" s="143">
        <f>'7 - Per Unit Allowance'!F124</f>
        <v>0</v>
      </c>
      <c r="E121" s="146"/>
    </row>
    <row r="122" spans="1:5" s="2" customFormat="1" ht="15.75" x14ac:dyDescent="0.25">
      <c r="A122" s="106" t="str">
        <f>IF('2 - Unit Info'!A122&lt;&gt;"",'2 - Unit Info'!A122,"")</f>
        <v/>
      </c>
      <c r="B122" s="169" t="str">
        <f>IF('2 - Unit Info'!K122&lt;&gt;"",'2 - Unit Info'!K122,"")</f>
        <v/>
      </c>
      <c r="C122" s="142" t="str">
        <f>IF('2 - Unit Info'!P122&lt;&gt;"",'2 - Unit Info'!P122,"")</f>
        <v/>
      </c>
      <c r="D122" s="143">
        <f>'7 - Per Unit Allowance'!F125</f>
        <v>0</v>
      </c>
      <c r="E122" s="146"/>
    </row>
    <row r="123" spans="1:5" s="2" customFormat="1" ht="15.75" x14ac:dyDescent="0.25">
      <c r="A123" s="106" t="str">
        <f>IF('2 - Unit Info'!A123&lt;&gt;"",'2 - Unit Info'!A123,"")</f>
        <v/>
      </c>
      <c r="B123" s="169" t="str">
        <f>IF('2 - Unit Info'!K123&lt;&gt;"",'2 - Unit Info'!K123,"")</f>
        <v/>
      </c>
      <c r="C123" s="142" t="str">
        <f>IF('2 - Unit Info'!P123&lt;&gt;"",'2 - Unit Info'!P123,"")</f>
        <v/>
      </c>
      <c r="D123" s="143">
        <f>'7 - Per Unit Allowance'!F126</f>
        <v>0</v>
      </c>
      <c r="E123" s="146"/>
    </row>
    <row r="124" spans="1:5" s="2" customFormat="1" ht="15.75" x14ac:dyDescent="0.25">
      <c r="A124" s="106" t="str">
        <f>IF('2 - Unit Info'!A124&lt;&gt;"",'2 - Unit Info'!A124,"")</f>
        <v/>
      </c>
      <c r="B124" s="169" t="str">
        <f>IF('2 - Unit Info'!K124&lt;&gt;"",'2 - Unit Info'!K124,"")</f>
        <v/>
      </c>
      <c r="C124" s="142" t="str">
        <f>IF('2 - Unit Info'!P124&lt;&gt;"",'2 - Unit Info'!P124,"")</f>
        <v/>
      </c>
      <c r="D124" s="143">
        <f>'7 - Per Unit Allowance'!F127</f>
        <v>0</v>
      </c>
      <c r="E124" s="146"/>
    </row>
    <row r="125" spans="1:5" s="2" customFormat="1" ht="15.75" x14ac:dyDescent="0.25">
      <c r="A125" s="106" t="str">
        <f>IF('2 - Unit Info'!A125&lt;&gt;"",'2 - Unit Info'!A125,"")</f>
        <v/>
      </c>
      <c r="B125" s="169" t="str">
        <f>IF('2 - Unit Info'!K125&lt;&gt;"",'2 - Unit Info'!K125,"")</f>
        <v/>
      </c>
      <c r="C125" s="142" t="str">
        <f>IF('2 - Unit Info'!P125&lt;&gt;"",'2 - Unit Info'!P125,"")</f>
        <v/>
      </c>
      <c r="D125" s="143">
        <f>'7 - Per Unit Allowance'!F128</f>
        <v>0</v>
      </c>
      <c r="E125" s="146"/>
    </row>
    <row r="126" spans="1:5" s="2" customFormat="1" ht="15.75" x14ac:dyDescent="0.25">
      <c r="A126" s="106" t="str">
        <f>IF('2 - Unit Info'!A126&lt;&gt;"",'2 - Unit Info'!A126,"")</f>
        <v/>
      </c>
      <c r="B126" s="169" t="str">
        <f>IF('2 - Unit Info'!K126&lt;&gt;"",'2 - Unit Info'!K126,"")</f>
        <v/>
      </c>
      <c r="C126" s="142" t="str">
        <f>IF('2 - Unit Info'!P126&lt;&gt;"",'2 - Unit Info'!P126,"")</f>
        <v/>
      </c>
      <c r="D126" s="143">
        <f>'7 - Per Unit Allowance'!F129</f>
        <v>0</v>
      </c>
      <c r="E126" s="146"/>
    </row>
    <row r="127" spans="1:5" s="2" customFormat="1" ht="15.75" x14ac:dyDescent="0.25">
      <c r="A127" s="106" t="str">
        <f>IF('2 - Unit Info'!A127&lt;&gt;"",'2 - Unit Info'!A127,"")</f>
        <v/>
      </c>
      <c r="B127" s="169" t="str">
        <f>IF('2 - Unit Info'!K127&lt;&gt;"",'2 - Unit Info'!K127,"")</f>
        <v/>
      </c>
      <c r="C127" s="142" t="str">
        <f>IF('2 - Unit Info'!P127&lt;&gt;"",'2 - Unit Info'!P127,"")</f>
        <v/>
      </c>
      <c r="D127" s="143">
        <f>'7 - Per Unit Allowance'!F130</f>
        <v>0</v>
      </c>
      <c r="E127" s="146"/>
    </row>
    <row r="128" spans="1:5" s="2" customFormat="1" ht="15.75" x14ac:dyDescent="0.25">
      <c r="A128" s="106" t="str">
        <f>IF('2 - Unit Info'!A128&lt;&gt;"",'2 - Unit Info'!A128,"")</f>
        <v/>
      </c>
      <c r="B128" s="169" t="str">
        <f>IF('2 - Unit Info'!K128&lt;&gt;"",'2 - Unit Info'!K128,"")</f>
        <v/>
      </c>
      <c r="C128" s="142" t="str">
        <f>IF('2 - Unit Info'!P128&lt;&gt;"",'2 - Unit Info'!P128,"")</f>
        <v/>
      </c>
      <c r="D128" s="143">
        <f>'7 - Per Unit Allowance'!F131</f>
        <v>0</v>
      </c>
      <c r="E128" s="146"/>
    </row>
    <row r="129" spans="1:5" s="2" customFormat="1" ht="15.75" x14ac:dyDescent="0.25">
      <c r="A129" s="106" t="str">
        <f>IF('2 - Unit Info'!A129&lt;&gt;"",'2 - Unit Info'!A129,"")</f>
        <v/>
      </c>
      <c r="B129" s="169" t="str">
        <f>IF('2 - Unit Info'!K129&lt;&gt;"",'2 - Unit Info'!K129,"")</f>
        <v/>
      </c>
      <c r="C129" s="142" t="str">
        <f>IF('2 - Unit Info'!P129&lt;&gt;"",'2 - Unit Info'!P129,"")</f>
        <v/>
      </c>
      <c r="D129" s="143">
        <f>'7 - Per Unit Allowance'!F132</f>
        <v>0</v>
      </c>
      <c r="E129" s="146"/>
    </row>
    <row r="130" spans="1:5" s="2" customFormat="1" ht="15.75" x14ac:dyDescent="0.25">
      <c r="A130" s="106" t="str">
        <f>IF('2 - Unit Info'!A130&lt;&gt;"",'2 - Unit Info'!A130,"")</f>
        <v/>
      </c>
      <c r="B130" s="169" t="str">
        <f>IF('2 - Unit Info'!K130&lt;&gt;"",'2 - Unit Info'!K130,"")</f>
        <v/>
      </c>
      <c r="C130" s="142" t="str">
        <f>IF('2 - Unit Info'!P130&lt;&gt;"",'2 - Unit Info'!P130,"")</f>
        <v/>
      </c>
      <c r="D130" s="143">
        <f>'7 - Per Unit Allowance'!F133</f>
        <v>0</v>
      </c>
      <c r="E130" s="146"/>
    </row>
    <row r="131" spans="1:5" s="2" customFormat="1" ht="15.75" x14ac:dyDescent="0.25">
      <c r="A131" s="106" t="str">
        <f>IF('2 - Unit Info'!A131&lt;&gt;"",'2 - Unit Info'!A131,"")</f>
        <v/>
      </c>
      <c r="B131" s="169" t="str">
        <f>IF('2 - Unit Info'!K131&lt;&gt;"",'2 - Unit Info'!K131,"")</f>
        <v/>
      </c>
      <c r="C131" s="142" t="str">
        <f>IF('2 - Unit Info'!P131&lt;&gt;"",'2 - Unit Info'!P131,"")</f>
        <v/>
      </c>
      <c r="D131" s="143">
        <f>'7 - Per Unit Allowance'!F134</f>
        <v>0</v>
      </c>
      <c r="E131" s="146"/>
    </row>
    <row r="132" spans="1:5" s="2" customFormat="1" ht="15.75" x14ac:dyDescent="0.25">
      <c r="A132" s="106" t="str">
        <f>IF('2 - Unit Info'!A132&lt;&gt;"",'2 - Unit Info'!A132,"")</f>
        <v/>
      </c>
      <c r="B132" s="169" t="str">
        <f>IF('2 - Unit Info'!K132&lt;&gt;"",'2 - Unit Info'!K132,"")</f>
        <v/>
      </c>
      <c r="C132" s="142" t="str">
        <f>IF('2 - Unit Info'!P132&lt;&gt;"",'2 - Unit Info'!P132,"")</f>
        <v/>
      </c>
      <c r="D132" s="143">
        <f>'7 - Per Unit Allowance'!F135</f>
        <v>0</v>
      </c>
      <c r="E132" s="146"/>
    </row>
    <row r="133" spans="1:5" s="2" customFormat="1" ht="15.75" x14ac:dyDescent="0.25">
      <c r="A133" s="106" t="str">
        <f>IF('2 - Unit Info'!A133&lt;&gt;"",'2 - Unit Info'!A133,"")</f>
        <v/>
      </c>
      <c r="B133" s="169" t="str">
        <f>IF('2 - Unit Info'!K133&lt;&gt;"",'2 - Unit Info'!K133,"")</f>
        <v/>
      </c>
      <c r="C133" s="142" t="str">
        <f>IF('2 - Unit Info'!P133&lt;&gt;"",'2 - Unit Info'!P133,"")</f>
        <v/>
      </c>
      <c r="D133" s="143">
        <f>'7 - Per Unit Allowance'!F136</f>
        <v>0</v>
      </c>
      <c r="E133" s="146"/>
    </row>
    <row r="134" spans="1:5" s="2" customFormat="1" ht="15.75" x14ac:dyDescent="0.25">
      <c r="A134" s="106" t="str">
        <f>IF('2 - Unit Info'!A134&lt;&gt;"",'2 - Unit Info'!A134,"")</f>
        <v/>
      </c>
      <c r="B134" s="169" t="str">
        <f>IF('2 - Unit Info'!K134&lt;&gt;"",'2 - Unit Info'!K134,"")</f>
        <v/>
      </c>
      <c r="C134" s="142" t="str">
        <f>IF('2 - Unit Info'!P134&lt;&gt;"",'2 - Unit Info'!P134,"")</f>
        <v/>
      </c>
      <c r="D134" s="143">
        <f>'7 - Per Unit Allowance'!F137</f>
        <v>0</v>
      </c>
      <c r="E134" s="146"/>
    </row>
    <row r="135" spans="1:5" s="2" customFormat="1" ht="15.75" x14ac:dyDescent="0.25">
      <c r="A135" s="106" t="str">
        <f>IF('2 - Unit Info'!A135&lt;&gt;"",'2 - Unit Info'!A135,"")</f>
        <v/>
      </c>
      <c r="B135" s="169" t="str">
        <f>IF('2 - Unit Info'!K135&lt;&gt;"",'2 - Unit Info'!K135,"")</f>
        <v/>
      </c>
      <c r="C135" s="142" t="str">
        <f>IF('2 - Unit Info'!P135&lt;&gt;"",'2 - Unit Info'!P135,"")</f>
        <v/>
      </c>
      <c r="D135" s="143">
        <f>'7 - Per Unit Allowance'!F138</f>
        <v>0</v>
      </c>
      <c r="E135" s="146"/>
    </row>
    <row r="136" spans="1:5" s="2" customFormat="1" ht="15.75" x14ac:dyDescent="0.25">
      <c r="A136" s="106" t="str">
        <f>IF('2 - Unit Info'!A136&lt;&gt;"",'2 - Unit Info'!A136,"")</f>
        <v/>
      </c>
      <c r="B136" s="169" t="str">
        <f>IF('2 - Unit Info'!K136&lt;&gt;"",'2 - Unit Info'!K136,"")</f>
        <v/>
      </c>
      <c r="C136" s="142" t="str">
        <f>IF('2 - Unit Info'!P136&lt;&gt;"",'2 - Unit Info'!P136,"")</f>
        <v/>
      </c>
      <c r="D136" s="143">
        <f>'7 - Per Unit Allowance'!F139</f>
        <v>0</v>
      </c>
      <c r="E136" s="146"/>
    </row>
    <row r="137" spans="1:5" s="2" customFormat="1" ht="15.75" x14ac:dyDescent="0.25">
      <c r="A137" s="106" t="str">
        <f>IF('2 - Unit Info'!A137&lt;&gt;"",'2 - Unit Info'!A137,"")</f>
        <v/>
      </c>
      <c r="B137" s="169" t="str">
        <f>IF('2 - Unit Info'!K137&lt;&gt;"",'2 - Unit Info'!K137,"")</f>
        <v/>
      </c>
      <c r="C137" s="142" t="str">
        <f>IF('2 - Unit Info'!P137&lt;&gt;"",'2 - Unit Info'!P137,"")</f>
        <v/>
      </c>
      <c r="D137" s="143">
        <f>'7 - Per Unit Allowance'!F140</f>
        <v>0</v>
      </c>
      <c r="E137" s="146"/>
    </row>
    <row r="138" spans="1:5" s="2" customFormat="1" ht="15.75" x14ac:dyDescent="0.25">
      <c r="A138" s="106" t="str">
        <f>IF('2 - Unit Info'!A138&lt;&gt;"",'2 - Unit Info'!A138,"")</f>
        <v/>
      </c>
      <c r="B138" s="169" t="str">
        <f>IF('2 - Unit Info'!K138&lt;&gt;"",'2 - Unit Info'!K138,"")</f>
        <v/>
      </c>
      <c r="C138" s="142" t="str">
        <f>IF('2 - Unit Info'!P138&lt;&gt;"",'2 - Unit Info'!P138,"")</f>
        <v/>
      </c>
      <c r="D138" s="143">
        <f>'7 - Per Unit Allowance'!F141</f>
        <v>0</v>
      </c>
      <c r="E138" s="146"/>
    </row>
    <row r="139" spans="1:5" s="2" customFormat="1" ht="15.75" x14ac:dyDescent="0.25">
      <c r="A139" s="106" t="str">
        <f>IF('2 - Unit Info'!A139&lt;&gt;"",'2 - Unit Info'!A139,"")</f>
        <v/>
      </c>
      <c r="B139" s="169" t="str">
        <f>IF('2 - Unit Info'!K139&lt;&gt;"",'2 - Unit Info'!K139,"")</f>
        <v/>
      </c>
      <c r="C139" s="142" t="str">
        <f>IF('2 - Unit Info'!P139&lt;&gt;"",'2 - Unit Info'!P139,"")</f>
        <v/>
      </c>
      <c r="D139" s="143">
        <f>'7 - Per Unit Allowance'!F142</f>
        <v>0</v>
      </c>
      <c r="E139" s="146"/>
    </row>
    <row r="140" spans="1:5" s="2" customFormat="1" ht="15.75" x14ac:dyDescent="0.25">
      <c r="A140" s="106" t="str">
        <f>IF('2 - Unit Info'!A140&lt;&gt;"",'2 - Unit Info'!A140,"")</f>
        <v/>
      </c>
      <c r="B140" s="169" t="str">
        <f>IF('2 - Unit Info'!K140&lt;&gt;"",'2 - Unit Info'!K140,"")</f>
        <v/>
      </c>
      <c r="C140" s="142" t="str">
        <f>IF('2 - Unit Info'!P140&lt;&gt;"",'2 - Unit Info'!P140,"")</f>
        <v/>
      </c>
      <c r="D140" s="143">
        <f>'7 - Per Unit Allowance'!F143</f>
        <v>0</v>
      </c>
      <c r="E140" s="146"/>
    </row>
    <row r="141" spans="1:5" s="2" customFormat="1" ht="15.75" x14ac:dyDescent="0.25">
      <c r="A141" s="106" t="str">
        <f>IF('2 - Unit Info'!A141&lt;&gt;"",'2 - Unit Info'!A141,"")</f>
        <v/>
      </c>
      <c r="B141" s="169" t="str">
        <f>IF('2 - Unit Info'!K141&lt;&gt;"",'2 - Unit Info'!K141,"")</f>
        <v/>
      </c>
      <c r="C141" s="142" t="str">
        <f>IF('2 - Unit Info'!P141&lt;&gt;"",'2 - Unit Info'!P141,"")</f>
        <v/>
      </c>
      <c r="D141" s="143">
        <f>'7 - Per Unit Allowance'!F144</f>
        <v>0</v>
      </c>
      <c r="E141" s="146"/>
    </row>
    <row r="142" spans="1:5" s="2" customFormat="1" ht="15.75" x14ac:dyDescent="0.25">
      <c r="A142" s="106" t="str">
        <f>IF('2 - Unit Info'!A142&lt;&gt;"",'2 - Unit Info'!A142,"")</f>
        <v/>
      </c>
      <c r="B142" s="169" t="str">
        <f>IF('2 - Unit Info'!K142&lt;&gt;"",'2 - Unit Info'!K142,"")</f>
        <v/>
      </c>
      <c r="C142" s="142" t="str">
        <f>IF('2 - Unit Info'!P142&lt;&gt;"",'2 - Unit Info'!P142,"")</f>
        <v/>
      </c>
      <c r="D142" s="143">
        <f>'7 - Per Unit Allowance'!F145</f>
        <v>0</v>
      </c>
      <c r="E142" s="146"/>
    </row>
    <row r="143" spans="1:5" s="2" customFormat="1" ht="15.75" x14ac:dyDescent="0.25">
      <c r="A143" s="106" t="str">
        <f>IF('2 - Unit Info'!A143&lt;&gt;"",'2 - Unit Info'!A143,"")</f>
        <v/>
      </c>
      <c r="B143" s="169" t="str">
        <f>IF('2 - Unit Info'!K143&lt;&gt;"",'2 - Unit Info'!K143,"")</f>
        <v/>
      </c>
      <c r="C143" s="142" t="str">
        <f>IF('2 - Unit Info'!P143&lt;&gt;"",'2 - Unit Info'!P143,"")</f>
        <v/>
      </c>
      <c r="D143" s="143">
        <f>'7 - Per Unit Allowance'!F146</f>
        <v>0</v>
      </c>
      <c r="E143" s="146"/>
    </row>
    <row r="144" spans="1:5" s="2" customFormat="1" ht="15.75" x14ac:dyDescent="0.25">
      <c r="A144" s="106" t="str">
        <f>IF('2 - Unit Info'!A144&lt;&gt;"",'2 - Unit Info'!A144,"")</f>
        <v/>
      </c>
      <c r="B144" s="169" t="str">
        <f>IF('2 - Unit Info'!K144&lt;&gt;"",'2 - Unit Info'!K144,"")</f>
        <v/>
      </c>
      <c r="C144" s="142" t="str">
        <f>IF('2 - Unit Info'!P144&lt;&gt;"",'2 - Unit Info'!P144,"")</f>
        <v/>
      </c>
      <c r="D144" s="143">
        <f>'7 - Per Unit Allowance'!F147</f>
        <v>0</v>
      </c>
      <c r="E144" s="146"/>
    </row>
    <row r="145" spans="1:5" s="2" customFormat="1" ht="15.75" x14ac:dyDescent="0.25">
      <c r="A145" s="106" t="str">
        <f>IF('2 - Unit Info'!A145&lt;&gt;"",'2 - Unit Info'!A145,"")</f>
        <v/>
      </c>
      <c r="B145" s="169" t="str">
        <f>IF('2 - Unit Info'!K145&lt;&gt;"",'2 - Unit Info'!K145,"")</f>
        <v/>
      </c>
      <c r="C145" s="142" t="str">
        <f>IF('2 - Unit Info'!P145&lt;&gt;"",'2 - Unit Info'!P145,"")</f>
        <v/>
      </c>
      <c r="D145" s="143">
        <f>'7 - Per Unit Allowance'!F148</f>
        <v>0</v>
      </c>
      <c r="E145" s="146"/>
    </row>
    <row r="146" spans="1:5" s="2" customFormat="1" ht="15.75" x14ac:dyDescent="0.25">
      <c r="A146" s="106" t="str">
        <f>IF('2 - Unit Info'!A146&lt;&gt;"",'2 - Unit Info'!A146,"")</f>
        <v/>
      </c>
      <c r="B146" s="169" t="str">
        <f>IF('2 - Unit Info'!K146&lt;&gt;"",'2 - Unit Info'!K146,"")</f>
        <v/>
      </c>
      <c r="C146" s="142" t="str">
        <f>IF('2 - Unit Info'!P146&lt;&gt;"",'2 - Unit Info'!P146,"")</f>
        <v/>
      </c>
      <c r="D146" s="143">
        <f>'7 - Per Unit Allowance'!F149</f>
        <v>0</v>
      </c>
      <c r="E146" s="146"/>
    </row>
    <row r="147" spans="1:5" s="2" customFormat="1" ht="15.75" x14ac:dyDescent="0.25">
      <c r="A147" s="106" t="str">
        <f>IF('2 - Unit Info'!A147&lt;&gt;"",'2 - Unit Info'!A147,"")</f>
        <v/>
      </c>
      <c r="B147" s="169" t="str">
        <f>IF('2 - Unit Info'!K147&lt;&gt;"",'2 - Unit Info'!K147,"")</f>
        <v/>
      </c>
      <c r="C147" s="142" t="str">
        <f>IF('2 - Unit Info'!P147&lt;&gt;"",'2 - Unit Info'!P147,"")</f>
        <v/>
      </c>
      <c r="D147" s="143">
        <f>'7 - Per Unit Allowance'!F150</f>
        <v>0</v>
      </c>
      <c r="E147" s="146"/>
    </row>
    <row r="148" spans="1:5" s="2" customFormat="1" ht="15.75" x14ac:dyDescent="0.25">
      <c r="A148" s="106" t="str">
        <f>IF('2 - Unit Info'!A148&lt;&gt;"",'2 - Unit Info'!A148,"")</f>
        <v/>
      </c>
      <c r="B148" s="169" t="str">
        <f>IF('2 - Unit Info'!K148&lt;&gt;"",'2 - Unit Info'!K148,"")</f>
        <v/>
      </c>
      <c r="C148" s="142" t="str">
        <f>IF('2 - Unit Info'!P148&lt;&gt;"",'2 - Unit Info'!P148,"")</f>
        <v/>
      </c>
      <c r="D148" s="143">
        <f>'7 - Per Unit Allowance'!F151</f>
        <v>0</v>
      </c>
      <c r="E148" s="146"/>
    </row>
    <row r="149" spans="1:5" s="2" customFormat="1" ht="15.75" x14ac:dyDescent="0.25">
      <c r="A149" s="106" t="str">
        <f>IF('2 - Unit Info'!A149&lt;&gt;"",'2 - Unit Info'!A149,"")</f>
        <v/>
      </c>
      <c r="B149" s="169" t="str">
        <f>IF('2 - Unit Info'!K149&lt;&gt;"",'2 - Unit Info'!K149,"")</f>
        <v/>
      </c>
      <c r="C149" s="142" t="str">
        <f>IF('2 - Unit Info'!P149&lt;&gt;"",'2 - Unit Info'!P149,"")</f>
        <v/>
      </c>
      <c r="D149" s="143">
        <f>'7 - Per Unit Allowance'!F152</f>
        <v>0</v>
      </c>
      <c r="E149" s="146"/>
    </row>
    <row r="150" spans="1:5" s="2" customFormat="1" ht="15.75" x14ac:dyDescent="0.25">
      <c r="A150" s="106" t="str">
        <f>IF('2 - Unit Info'!A150&lt;&gt;"",'2 - Unit Info'!A150,"")</f>
        <v/>
      </c>
      <c r="B150" s="169" t="str">
        <f>IF('2 - Unit Info'!K150&lt;&gt;"",'2 - Unit Info'!K150,"")</f>
        <v/>
      </c>
      <c r="C150" s="142" t="str">
        <f>IF('2 - Unit Info'!P150&lt;&gt;"",'2 - Unit Info'!P150,"")</f>
        <v/>
      </c>
      <c r="D150" s="143">
        <f>'7 - Per Unit Allowance'!F153</f>
        <v>0</v>
      </c>
      <c r="E150" s="146"/>
    </row>
    <row r="151" spans="1:5" s="2" customFormat="1" ht="15.75" x14ac:dyDescent="0.25">
      <c r="A151" s="106" t="str">
        <f>IF('2 - Unit Info'!A151&lt;&gt;"",'2 - Unit Info'!A151,"")</f>
        <v/>
      </c>
      <c r="B151" s="169" t="str">
        <f>IF('2 - Unit Info'!K151&lt;&gt;"",'2 - Unit Info'!K151,"")</f>
        <v/>
      </c>
      <c r="C151" s="142" t="str">
        <f>IF('2 - Unit Info'!P151&lt;&gt;"",'2 - Unit Info'!P151,"")</f>
        <v/>
      </c>
      <c r="D151" s="143">
        <f>'7 - Per Unit Allowance'!F154</f>
        <v>0</v>
      </c>
      <c r="E151" s="146"/>
    </row>
    <row r="152" spans="1:5" s="2" customFormat="1" ht="15.75" x14ac:dyDescent="0.25">
      <c r="A152" s="106" t="str">
        <f>IF('2 - Unit Info'!A152&lt;&gt;"",'2 - Unit Info'!A152,"")</f>
        <v/>
      </c>
      <c r="B152" s="169" t="str">
        <f>IF('2 - Unit Info'!K152&lt;&gt;"",'2 - Unit Info'!K152,"")</f>
        <v/>
      </c>
      <c r="C152" s="142" t="str">
        <f>IF('2 - Unit Info'!P152&lt;&gt;"",'2 - Unit Info'!P152,"")</f>
        <v/>
      </c>
      <c r="D152" s="143">
        <f>'7 - Per Unit Allowance'!F155</f>
        <v>0</v>
      </c>
      <c r="E152" s="146"/>
    </row>
    <row r="153" spans="1:5" s="2" customFormat="1" ht="15.75" x14ac:dyDescent="0.25">
      <c r="A153" s="106" t="str">
        <f>IF('2 - Unit Info'!A153&lt;&gt;"",'2 - Unit Info'!A153,"")</f>
        <v/>
      </c>
      <c r="B153" s="169" t="str">
        <f>IF('2 - Unit Info'!K153&lt;&gt;"",'2 - Unit Info'!K153,"")</f>
        <v/>
      </c>
      <c r="C153" s="142" t="str">
        <f>IF('2 - Unit Info'!P153&lt;&gt;"",'2 - Unit Info'!P153,"")</f>
        <v/>
      </c>
      <c r="D153" s="143">
        <f>'7 - Per Unit Allowance'!F156</f>
        <v>0</v>
      </c>
      <c r="E153" s="146"/>
    </row>
    <row r="154" spans="1:5" s="2" customFormat="1" ht="15.75" x14ac:dyDescent="0.25">
      <c r="A154" s="106" t="str">
        <f>IF('2 - Unit Info'!A154&lt;&gt;"",'2 - Unit Info'!A154,"")</f>
        <v/>
      </c>
      <c r="B154" s="169" t="str">
        <f>IF('2 - Unit Info'!K154&lt;&gt;"",'2 - Unit Info'!K154,"")</f>
        <v/>
      </c>
      <c r="C154" s="142" t="str">
        <f>IF('2 - Unit Info'!P154&lt;&gt;"",'2 - Unit Info'!P154,"")</f>
        <v/>
      </c>
      <c r="D154" s="143">
        <f>'7 - Per Unit Allowance'!F157</f>
        <v>0</v>
      </c>
      <c r="E154" s="146"/>
    </row>
    <row r="155" spans="1:5" s="2" customFormat="1" ht="15.75" x14ac:dyDescent="0.25">
      <c r="A155" s="106" t="str">
        <f>IF('2 - Unit Info'!A155&lt;&gt;"",'2 - Unit Info'!A155,"")</f>
        <v/>
      </c>
      <c r="B155" s="169" t="str">
        <f>IF('2 - Unit Info'!K155&lt;&gt;"",'2 - Unit Info'!K155,"")</f>
        <v/>
      </c>
      <c r="C155" s="142" t="str">
        <f>IF('2 - Unit Info'!P155&lt;&gt;"",'2 - Unit Info'!P155,"")</f>
        <v/>
      </c>
      <c r="D155" s="143">
        <f>'7 - Per Unit Allowance'!F158</f>
        <v>0</v>
      </c>
      <c r="E155" s="146"/>
    </row>
    <row r="156" spans="1:5" s="2" customFormat="1" ht="15.75" x14ac:dyDescent="0.25">
      <c r="A156" s="106" t="str">
        <f>IF('2 - Unit Info'!A156&lt;&gt;"",'2 - Unit Info'!A156,"")</f>
        <v/>
      </c>
      <c r="B156" s="169" t="str">
        <f>IF('2 - Unit Info'!K156&lt;&gt;"",'2 - Unit Info'!K156,"")</f>
        <v/>
      </c>
      <c r="C156" s="142" t="str">
        <f>IF('2 - Unit Info'!P156&lt;&gt;"",'2 - Unit Info'!P156,"")</f>
        <v/>
      </c>
      <c r="D156" s="143">
        <f>'7 - Per Unit Allowance'!F159</f>
        <v>0</v>
      </c>
      <c r="E156" s="146"/>
    </row>
    <row r="157" spans="1:5" s="2" customFormat="1" ht="15.75" x14ac:dyDescent="0.25">
      <c r="A157" s="106" t="str">
        <f>IF('2 - Unit Info'!A157&lt;&gt;"",'2 - Unit Info'!A157,"")</f>
        <v/>
      </c>
      <c r="B157" s="169" t="str">
        <f>IF('2 - Unit Info'!K157&lt;&gt;"",'2 - Unit Info'!K157,"")</f>
        <v/>
      </c>
      <c r="C157" s="142" t="str">
        <f>IF('2 - Unit Info'!P157&lt;&gt;"",'2 - Unit Info'!P157,"")</f>
        <v/>
      </c>
      <c r="D157" s="143">
        <f>'7 - Per Unit Allowance'!F160</f>
        <v>0</v>
      </c>
      <c r="E157" s="146"/>
    </row>
    <row r="158" spans="1:5" s="2" customFormat="1" ht="15.75" x14ac:dyDescent="0.25">
      <c r="A158" s="106" t="str">
        <f>IF('2 - Unit Info'!A158&lt;&gt;"",'2 - Unit Info'!A158,"")</f>
        <v/>
      </c>
      <c r="B158" s="169" t="str">
        <f>IF('2 - Unit Info'!K158&lt;&gt;"",'2 - Unit Info'!K158,"")</f>
        <v/>
      </c>
      <c r="C158" s="142" t="str">
        <f>IF('2 - Unit Info'!P158&lt;&gt;"",'2 - Unit Info'!P158,"")</f>
        <v/>
      </c>
      <c r="D158" s="143">
        <f>'7 - Per Unit Allowance'!F161</f>
        <v>0</v>
      </c>
      <c r="E158" s="146"/>
    </row>
    <row r="159" spans="1:5" s="2" customFormat="1" ht="15.75" x14ac:dyDescent="0.25">
      <c r="A159" s="106" t="str">
        <f>IF('2 - Unit Info'!A159&lt;&gt;"",'2 - Unit Info'!A159,"")</f>
        <v/>
      </c>
      <c r="B159" s="169" t="str">
        <f>IF('2 - Unit Info'!K159&lt;&gt;"",'2 - Unit Info'!K159,"")</f>
        <v/>
      </c>
      <c r="C159" s="142" t="str">
        <f>IF('2 - Unit Info'!P159&lt;&gt;"",'2 - Unit Info'!P159,"")</f>
        <v/>
      </c>
      <c r="D159" s="143">
        <f>'7 - Per Unit Allowance'!F162</f>
        <v>0</v>
      </c>
      <c r="E159" s="146"/>
    </row>
    <row r="160" spans="1:5" s="2" customFormat="1" ht="15.75" x14ac:dyDescent="0.25">
      <c r="A160" s="106" t="str">
        <f>IF('2 - Unit Info'!A160&lt;&gt;"",'2 - Unit Info'!A160,"")</f>
        <v/>
      </c>
      <c r="B160" s="169" t="str">
        <f>IF('2 - Unit Info'!K160&lt;&gt;"",'2 - Unit Info'!K160,"")</f>
        <v/>
      </c>
      <c r="C160" s="142" t="str">
        <f>IF('2 - Unit Info'!P160&lt;&gt;"",'2 - Unit Info'!P160,"")</f>
        <v/>
      </c>
      <c r="D160" s="143">
        <f>'7 - Per Unit Allowance'!F163</f>
        <v>0</v>
      </c>
      <c r="E160" s="146"/>
    </row>
    <row r="161" spans="1:5" s="2" customFormat="1" ht="15.75" x14ac:dyDescent="0.25">
      <c r="A161" s="106" t="str">
        <f>IF('2 - Unit Info'!A161&lt;&gt;"",'2 - Unit Info'!A161,"")</f>
        <v/>
      </c>
      <c r="B161" s="169" t="str">
        <f>IF('2 - Unit Info'!K161&lt;&gt;"",'2 - Unit Info'!K161,"")</f>
        <v/>
      </c>
      <c r="C161" s="142" t="str">
        <f>IF('2 - Unit Info'!P161&lt;&gt;"",'2 - Unit Info'!P161,"")</f>
        <v/>
      </c>
      <c r="D161" s="143">
        <f>'7 - Per Unit Allowance'!F164</f>
        <v>0</v>
      </c>
      <c r="E161" s="146"/>
    </row>
    <row r="162" spans="1:5" s="2" customFormat="1" ht="15.75" x14ac:dyDescent="0.25">
      <c r="A162" s="106" t="str">
        <f>IF('2 - Unit Info'!A162&lt;&gt;"",'2 - Unit Info'!A162,"")</f>
        <v/>
      </c>
      <c r="B162" s="169" t="str">
        <f>IF('2 - Unit Info'!K162&lt;&gt;"",'2 - Unit Info'!K162,"")</f>
        <v/>
      </c>
      <c r="C162" s="142" t="str">
        <f>IF('2 - Unit Info'!P162&lt;&gt;"",'2 - Unit Info'!P162,"")</f>
        <v/>
      </c>
      <c r="D162" s="143">
        <f>'7 - Per Unit Allowance'!F165</f>
        <v>0</v>
      </c>
      <c r="E162" s="146"/>
    </row>
    <row r="163" spans="1:5" s="2" customFormat="1" ht="15.75" x14ac:dyDescent="0.25">
      <c r="A163" s="106" t="str">
        <f>IF('2 - Unit Info'!A163&lt;&gt;"",'2 - Unit Info'!A163,"")</f>
        <v/>
      </c>
      <c r="B163" s="169" t="str">
        <f>IF('2 - Unit Info'!K163&lt;&gt;"",'2 - Unit Info'!K163,"")</f>
        <v/>
      </c>
      <c r="C163" s="142" t="str">
        <f>IF('2 - Unit Info'!P163&lt;&gt;"",'2 - Unit Info'!P163,"")</f>
        <v/>
      </c>
      <c r="D163" s="143">
        <f>'7 - Per Unit Allowance'!F166</f>
        <v>0</v>
      </c>
      <c r="E163" s="146"/>
    </row>
    <row r="164" spans="1:5" s="2" customFormat="1" ht="15.75" x14ac:dyDescent="0.25">
      <c r="A164" s="106" t="str">
        <f>IF('2 - Unit Info'!A164&lt;&gt;"",'2 - Unit Info'!A164,"")</f>
        <v/>
      </c>
      <c r="B164" s="169" t="str">
        <f>IF('2 - Unit Info'!K164&lt;&gt;"",'2 - Unit Info'!K164,"")</f>
        <v/>
      </c>
      <c r="C164" s="142" t="str">
        <f>IF('2 - Unit Info'!P164&lt;&gt;"",'2 - Unit Info'!P164,"")</f>
        <v/>
      </c>
      <c r="D164" s="143">
        <f>'7 - Per Unit Allowance'!F167</f>
        <v>0</v>
      </c>
      <c r="E164" s="146"/>
    </row>
    <row r="165" spans="1:5" s="2" customFormat="1" ht="15.75" x14ac:dyDescent="0.25">
      <c r="A165" s="106" t="str">
        <f>IF('2 - Unit Info'!A165&lt;&gt;"",'2 - Unit Info'!A165,"")</f>
        <v/>
      </c>
      <c r="B165" s="169" t="str">
        <f>IF('2 - Unit Info'!K165&lt;&gt;"",'2 - Unit Info'!K165,"")</f>
        <v/>
      </c>
      <c r="C165" s="142" t="str">
        <f>IF('2 - Unit Info'!P165&lt;&gt;"",'2 - Unit Info'!P165,"")</f>
        <v/>
      </c>
      <c r="D165" s="143">
        <f>'7 - Per Unit Allowance'!F168</f>
        <v>0</v>
      </c>
      <c r="E165" s="146"/>
    </row>
    <row r="166" spans="1:5" s="2" customFormat="1" ht="15.75" x14ac:dyDescent="0.25">
      <c r="A166" s="106" t="str">
        <f>IF('2 - Unit Info'!A166&lt;&gt;"",'2 - Unit Info'!A166,"")</f>
        <v/>
      </c>
      <c r="B166" s="169" t="str">
        <f>IF('2 - Unit Info'!K166&lt;&gt;"",'2 - Unit Info'!K166,"")</f>
        <v/>
      </c>
      <c r="C166" s="142" t="str">
        <f>IF('2 - Unit Info'!P166&lt;&gt;"",'2 - Unit Info'!P166,"")</f>
        <v/>
      </c>
      <c r="D166" s="143">
        <f>'7 - Per Unit Allowance'!F169</f>
        <v>0</v>
      </c>
      <c r="E166" s="146"/>
    </row>
    <row r="167" spans="1:5" s="2" customFormat="1" ht="15.75" x14ac:dyDescent="0.25">
      <c r="A167" s="106" t="str">
        <f>IF('2 - Unit Info'!A167&lt;&gt;"",'2 - Unit Info'!A167,"")</f>
        <v/>
      </c>
      <c r="B167" s="169" t="str">
        <f>IF('2 - Unit Info'!K167&lt;&gt;"",'2 - Unit Info'!K167,"")</f>
        <v/>
      </c>
      <c r="C167" s="142" t="str">
        <f>IF('2 - Unit Info'!P167&lt;&gt;"",'2 - Unit Info'!P167,"")</f>
        <v/>
      </c>
      <c r="D167" s="143">
        <f>'7 - Per Unit Allowance'!F170</f>
        <v>0</v>
      </c>
      <c r="E167" s="146"/>
    </row>
    <row r="168" spans="1:5" s="2" customFormat="1" ht="15.75" x14ac:dyDescent="0.25">
      <c r="A168" s="106" t="str">
        <f>IF('2 - Unit Info'!A168&lt;&gt;"",'2 - Unit Info'!A168,"")</f>
        <v/>
      </c>
      <c r="B168" s="169" t="str">
        <f>IF('2 - Unit Info'!K168&lt;&gt;"",'2 - Unit Info'!K168,"")</f>
        <v/>
      </c>
      <c r="C168" s="142" t="str">
        <f>IF('2 - Unit Info'!P168&lt;&gt;"",'2 - Unit Info'!P168,"")</f>
        <v/>
      </c>
      <c r="D168" s="143">
        <f>'7 - Per Unit Allowance'!F171</f>
        <v>0</v>
      </c>
      <c r="E168" s="146"/>
    </row>
    <row r="169" spans="1:5" s="2" customFormat="1" ht="15.75" x14ac:dyDescent="0.25">
      <c r="A169" s="106" t="str">
        <f>IF('2 - Unit Info'!A169&lt;&gt;"",'2 - Unit Info'!A169,"")</f>
        <v/>
      </c>
      <c r="B169" s="169" t="str">
        <f>IF('2 - Unit Info'!K169&lt;&gt;"",'2 - Unit Info'!K169,"")</f>
        <v/>
      </c>
      <c r="C169" s="142" t="str">
        <f>IF('2 - Unit Info'!P169&lt;&gt;"",'2 - Unit Info'!P169,"")</f>
        <v/>
      </c>
      <c r="D169" s="143">
        <f>'7 - Per Unit Allowance'!F172</f>
        <v>0</v>
      </c>
      <c r="E169" s="146"/>
    </row>
    <row r="170" spans="1:5" s="2" customFormat="1" ht="15.75" x14ac:dyDescent="0.25">
      <c r="A170" s="106" t="str">
        <f>IF('2 - Unit Info'!A170&lt;&gt;"",'2 - Unit Info'!A170,"")</f>
        <v/>
      </c>
      <c r="B170" s="169" t="str">
        <f>IF('2 - Unit Info'!K170&lt;&gt;"",'2 - Unit Info'!K170,"")</f>
        <v/>
      </c>
      <c r="C170" s="142" t="str">
        <f>IF('2 - Unit Info'!P170&lt;&gt;"",'2 - Unit Info'!P170,"")</f>
        <v/>
      </c>
      <c r="D170" s="143">
        <f>'7 - Per Unit Allowance'!F173</f>
        <v>0</v>
      </c>
      <c r="E170" s="146"/>
    </row>
    <row r="171" spans="1:5" s="2" customFormat="1" ht="15.75" x14ac:dyDescent="0.25">
      <c r="A171" s="106" t="str">
        <f>IF('2 - Unit Info'!A171&lt;&gt;"",'2 - Unit Info'!A171,"")</f>
        <v/>
      </c>
      <c r="B171" s="169" t="str">
        <f>IF('2 - Unit Info'!K171&lt;&gt;"",'2 - Unit Info'!K171,"")</f>
        <v/>
      </c>
      <c r="C171" s="142" t="str">
        <f>IF('2 - Unit Info'!P171&lt;&gt;"",'2 - Unit Info'!P171,"")</f>
        <v/>
      </c>
      <c r="D171" s="143">
        <f>'7 - Per Unit Allowance'!F174</f>
        <v>0</v>
      </c>
      <c r="E171" s="146"/>
    </row>
    <row r="172" spans="1:5" s="2" customFormat="1" ht="15.75" x14ac:dyDescent="0.25">
      <c r="A172" s="106" t="str">
        <f>IF('2 - Unit Info'!A172&lt;&gt;"",'2 - Unit Info'!A172,"")</f>
        <v/>
      </c>
      <c r="B172" s="169" t="str">
        <f>IF('2 - Unit Info'!K172&lt;&gt;"",'2 - Unit Info'!K172,"")</f>
        <v/>
      </c>
      <c r="C172" s="142" t="str">
        <f>IF('2 - Unit Info'!P172&lt;&gt;"",'2 - Unit Info'!P172,"")</f>
        <v/>
      </c>
      <c r="D172" s="143">
        <f>'7 - Per Unit Allowance'!F175</f>
        <v>0</v>
      </c>
      <c r="E172" s="146"/>
    </row>
    <row r="173" spans="1:5" s="2" customFormat="1" ht="15.75" x14ac:dyDescent="0.25">
      <c r="A173" s="106" t="str">
        <f>IF('2 - Unit Info'!A173&lt;&gt;"",'2 - Unit Info'!A173,"")</f>
        <v/>
      </c>
      <c r="B173" s="169" t="str">
        <f>IF('2 - Unit Info'!K173&lt;&gt;"",'2 - Unit Info'!K173,"")</f>
        <v/>
      </c>
      <c r="C173" s="142" t="str">
        <f>IF('2 - Unit Info'!P173&lt;&gt;"",'2 - Unit Info'!P173,"")</f>
        <v/>
      </c>
      <c r="D173" s="143">
        <f>'7 - Per Unit Allowance'!F176</f>
        <v>0</v>
      </c>
      <c r="E173" s="146"/>
    </row>
    <row r="174" spans="1:5" s="2" customFormat="1" ht="15.75" x14ac:dyDescent="0.25">
      <c r="A174" s="106" t="str">
        <f>IF('2 - Unit Info'!A174&lt;&gt;"",'2 - Unit Info'!A174,"")</f>
        <v/>
      </c>
      <c r="B174" s="169" t="str">
        <f>IF('2 - Unit Info'!K174&lt;&gt;"",'2 - Unit Info'!K174,"")</f>
        <v/>
      </c>
      <c r="C174" s="142" t="str">
        <f>IF('2 - Unit Info'!P174&lt;&gt;"",'2 - Unit Info'!P174,"")</f>
        <v/>
      </c>
      <c r="D174" s="143">
        <f>'7 - Per Unit Allowance'!F177</f>
        <v>0</v>
      </c>
      <c r="E174" s="146"/>
    </row>
    <row r="175" spans="1:5" s="2" customFormat="1" ht="15.75" x14ac:dyDescent="0.25">
      <c r="A175" s="106" t="str">
        <f>IF('2 - Unit Info'!A175&lt;&gt;"",'2 - Unit Info'!A175,"")</f>
        <v/>
      </c>
      <c r="B175" s="169" t="str">
        <f>IF('2 - Unit Info'!K175&lt;&gt;"",'2 - Unit Info'!K175,"")</f>
        <v/>
      </c>
      <c r="C175" s="142" t="str">
        <f>IF('2 - Unit Info'!P175&lt;&gt;"",'2 - Unit Info'!P175,"")</f>
        <v/>
      </c>
      <c r="D175" s="143">
        <f>'7 - Per Unit Allowance'!F178</f>
        <v>0</v>
      </c>
      <c r="E175" s="146"/>
    </row>
    <row r="176" spans="1:5" s="2" customFormat="1" ht="15.75" x14ac:dyDescent="0.25">
      <c r="A176" s="106" t="str">
        <f>IF('2 - Unit Info'!A176&lt;&gt;"",'2 - Unit Info'!A176,"")</f>
        <v/>
      </c>
      <c r="B176" s="169" t="str">
        <f>IF('2 - Unit Info'!K176&lt;&gt;"",'2 - Unit Info'!K176,"")</f>
        <v/>
      </c>
      <c r="C176" s="142" t="str">
        <f>IF('2 - Unit Info'!P176&lt;&gt;"",'2 - Unit Info'!P176,"")</f>
        <v/>
      </c>
      <c r="D176" s="143">
        <f>'7 - Per Unit Allowance'!F179</f>
        <v>0</v>
      </c>
      <c r="E176" s="146"/>
    </row>
    <row r="177" spans="1:5" s="2" customFormat="1" ht="15.75" x14ac:dyDescent="0.25">
      <c r="A177" s="106" t="str">
        <f>IF('2 - Unit Info'!A177&lt;&gt;"",'2 - Unit Info'!A177,"")</f>
        <v/>
      </c>
      <c r="B177" s="169" t="str">
        <f>IF('2 - Unit Info'!K177&lt;&gt;"",'2 - Unit Info'!K177,"")</f>
        <v/>
      </c>
      <c r="C177" s="142" t="str">
        <f>IF('2 - Unit Info'!P177&lt;&gt;"",'2 - Unit Info'!P177,"")</f>
        <v/>
      </c>
      <c r="D177" s="143">
        <f>'7 - Per Unit Allowance'!F180</f>
        <v>0</v>
      </c>
      <c r="E177" s="146"/>
    </row>
    <row r="178" spans="1:5" s="2" customFormat="1" ht="15.75" x14ac:dyDescent="0.25">
      <c r="A178" s="106" t="str">
        <f>IF('2 - Unit Info'!A178&lt;&gt;"",'2 - Unit Info'!A178,"")</f>
        <v/>
      </c>
      <c r="B178" s="169" t="str">
        <f>IF('2 - Unit Info'!K178&lt;&gt;"",'2 - Unit Info'!K178,"")</f>
        <v/>
      </c>
      <c r="C178" s="142" t="str">
        <f>IF('2 - Unit Info'!P178&lt;&gt;"",'2 - Unit Info'!P178,"")</f>
        <v/>
      </c>
      <c r="D178" s="143">
        <f>'7 - Per Unit Allowance'!F181</f>
        <v>0</v>
      </c>
      <c r="E178" s="146"/>
    </row>
    <row r="179" spans="1:5" s="2" customFormat="1" ht="15.75" x14ac:dyDescent="0.25">
      <c r="A179" s="106" t="str">
        <f>IF('2 - Unit Info'!A179&lt;&gt;"",'2 - Unit Info'!A179,"")</f>
        <v/>
      </c>
      <c r="B179" s="169" t="str">
        <f>IF('2 - Unit Info'!K179&lt;&gt;"",'2 - Unit Info'!K179,"")</f>
        <v/>
      </c>
      <c r="C179" s="142" t="str">
        <f>IF('2 - Unit Info'!P179&lt;&gt;"",'2 - Unit Info'!P179,"")</f>
        <v/>
      </c>
      <c r="D179" s="143">
        <f>'7 - Per Unit Allowance'!F182</f>
        <v>0</v>
      </c>
      <c r="E179" s="146"/>
    </row>
    <row r="180" spans="1:5" s="2" customFormat="1" ht="15.75" x14ac:dyDescent="0.25">
      <c r="A180" s="106" t="str">
        <f>IF('2 - Unit Info'!A180&lt;&gt;"",'2 - Unit Info'!A180,"")</f>
        <v/>
      </c>
      <c r="B180" s="169" t="str">
        <f>IF('2 - Unit Info'!K180&lt;&gt;"",'2 - Unit Info'!K180,"")</f>
        <v/>
      </c>
      <c r="C180" s="142" t="str">
        <f>IF('2 - Unit Info'!P180&lt;&gt;"",'2 - Unit Info'!P180,"")</f>
        <v/>
      </c>
      <c r="D180" s="143">
        <f>'7 - Per Unit Allowance'!F183</f>
        <v>0</v>
      </c>
      <c r="E180" s="146"/>
    </row>
    <row r="181" spans="1:5" s="2" customFormat="1" ht="15.75" x14ac:dyDescent="0.25">
      <c r="A181" s="106" t="str">
        <f>IF('2 - Unit Info'!A181&lt;&gt;"",'2 - Unit Info'!A181,"")</f>
        <v/>
      </c>
      <c r="B181" s="169" t="str">
        <f>IF('2 - Unit Info'!K181&lt;&gt;"",'2 - Unit Info'!K181,"")</f>
        <v/>
      </c>
      <c r="C181" s="142" t="str">
        <f>IF('2 - Unit Info'!P181&lt;&gt;"",'2 - Unit Info'!P181,"")</f>
        <v/>
      </c>
      <c r="D181" s="143">
        <f>'7 - Per Unit Allowance'!F184</f>
        <v>0</v>
      </c>
      <c r="E181" s="146"/>
    </row>
    <row r="182" spans="1:5" s="2" customFormat="1" ht="15.75" x14ac:dyDescent="0.25">
      <c r="A182" s="106" t="str">
        <f>IF('2 - Unit Info'!A182&lt;&gt;"",'2 - Unit Info'!A182,"")</f>
        <v/>
      </c>
      <c r="B182" s="169" t="str">
        <f>IF('2 - Unit Info'!K182&lt;&gt;"",'2 - Unit Info'!K182,"")</f>
        <v/>
      </c>
      <c r="C182" s="142" t="str">
        <f>IF('2 - Unit Info'!P182&lt;&gt;"",'2 - Unit Info'!P182,"")</f>
        <v/>
      </c>
      <c r="D182" s="143">
        <f>'7 - Per Unit Allowance'!F185</f>
        <v>0</v>
      </c>
      <c r="E182" s="146"/>
    </row>
    <row r="183" spans="1:5" s="2" customFormat="1" ht="15.75" x14ac:dyDescent="0.25">
      <c r="A183" s="106" t="str">
        <f>IF('2 - Unit Info'!A183&lt;&gt;"",'2 - Unit Info'!A183,"")</f>
        <v/>
      </c>
      <c r="B183" s="169" t="str">
        <f>IF('2 - Unit Info'!K183&lt;&gt;"",'2 - Unit Info'!K183,"")</f>
        <v/>
      </c>
      <c r="C183" s="142" t="str">
        <f>IF('2 - Unit Info'!P183&lt;&gt;"",'2 - Unit Info'!P183,"")</f>
        <v/>
      </c>
      <c r="D183" s="143">
        <f>'7 - Per Unit Allowance'!F186</f>
        <v>0</v>
      </c>
      <c r="E183" s="146"/>
    </row>
    <row r="184" spans="1:5" s="2" customFormat="1" ht="15.75" x14ac:dyDescent="0.25">
      <c r="A184" s="106" t="str">
        <f>IF('2 - Unit Info'!A184&lt;&gt;"",'2 - Unit Info'!A184,"")</f>
        <v/>
      </c>
      <c r="B184" s="169" t="str">
        <f>IF('2 - Unit Info'!K184&lt;&gt;"",'2 - Unit Info'!K184,"")</f>
        <v/>
      </c>
      <c r="C184" s="142" t="str">
        <f>IF('2 - Unit Info'!P184&lt;&gt;"",'2 - Unit Info'!P184,"")</f>
        <v/>
      </c>
      <c r="D184" s="143">
        <f>'7 - Per Unit Allowance'!F187</f>
        <v>0</v>
      </c>
      <c r="E184" s="146"/>
    </row>
    <row r="185" spans="1:5" s="2" customFormat="1" ht="15.75" x14ac:dyDescent="0.25">
      <c r="A185" s="106" t="str">
        <f>IF('2 - Unit Info'!A185&lt;&gt;"",'2 - Unit Info'!A185,"")</f>
        <v/>
      </c>
      <c r="B185" s="169" t="str">
        <f>IF('2 - Unit Info'!K185&lt;&gt;"",'2 - Unit Info'!K185,"")</f>
        <v/>
      </c>
      <c r="C185" s="142" t="str">
        <f>IF('2 - Unit Info'!P185&lt;&gt;"",'2 - Unit Info'!P185,"")</f>
        <v/>
      </c>
      <c r="D185" s="143">
        <f>'7 - Per Unit Allowance'!F188</f>
        <v>0</v>
      </c>
      <c r="E185" s="146"/>
    </row>
    <row r="186" spans="1:5" s="2" customFormat="1" ht="15.75" x14ac:dyDescent="0.25">
      <c r="A186" s="106" t="str">
        <f>IF('2 - Unit Info'!A186&lt;&gt;"",'2 - Unit Info'!A186,"")</f>
        <v/>
      </c>
      <c r="B186" s="169" t="str">
        <f>IF('2 - Unit Info'!K186&lt;&gt;"",'2 - Unit Info'!K186,"")</f>
        <v/>
      </c>
      <c r="C186" s="142" t="str">
        <f>IF('2 - Unit Info'!P186&lt;&gt;"",'2 - Unit Info'!P186,"")</f>
        <v/>
      </c>
      <c r="D186" s="143">
        <f>'7 - Per Unit Allowance'!F189</f>
        <v>0</v>
      </c>
      <c r="E186" s="146"/>
    </row>
    <row r="187" spans="1:5" s="2" customFormat="1" ht="15.75" x14ac:dyDescent="0.25">
      <c r="A187" s="106" t="str">
        <f>IF('2 - Unit Info'!A187&lt;&gt;"",'2 - Unit Info'!A187,"")</f>
        <v/>
      </c>
      <c r="B187" s="169" t="str">
        <f>IF('2 - Unit Info'!K187&lt;&gt;"",'2 - Unit Info'!K187,"")</f>
        <v/>
      </c>
      <c r="C187" s="142" t="str">
        <f>IF('2 - Unit Info'!P187&lt;&gt;"",'2 - Unit Info'!P187,"")</f>
        <v/>
      </c>
      <c r="D187" s="143">
        <f>'7 - Per Unit Allowance'!F190</f>
        <v>0</v>
      </c>
      <c r="E187" s="146"/>
    </row>
    <row r="188" spans="1:5" s="2" customFormat="1" ht="15.75" x14ac:dyDescent="0.25">
      <c r="A188" s="106" t="str">
        <f>IF('2 - Unit Info'!A188&lt;&gt;"",'2 - Unit Info'!A188,"")</f>
        <v/>
      </c>
      <c r="B188" s="169" t="str">
        <f>IF('2 - Unit Info'!K188&lt;&gt;"",'2 - Unit Info'!K188,"")</f>
        <v/>
      </c>
      <c r="C188" s="142" t="str">
        <f>IF('2 - Unit Info'!P188&lt;&gt;"",'2 - Unit Info'!P188,"")</f>
        <v/>
      </c>
      <c r="D188" s="143">
        <f>'7 - Per Unit Allowance'!F191</f>
        <v>0</v>
      </c>
      <c r="E188" s="146"/>
    </row>
    <row r="189" spans="1:5" s="2" customFormat="1" ht="15.75" x14ac:dyDescent="0.25">
      <c r="A189" s="106" t="str">
        <f>IF('2 - Unit Info'!A189&lt;&gt;"",'2 - Unit Info'!A189,"")</f>
        <v/>
      </c>
      <c r="B189" s="169" t="str">
        <f>IF('2 - Unit Info'!K189&lt;&gt;"",'2 - Unit Info'!K189,"")</f>
        <v/>
      </c>
      <c r="C189" s="142" t="str">
        <f>IF('2 - Unit Info'!P189&lt;&gt;"",'2 - Unit Info'!P189,"")</f>
        <v/>
      </c>
      <c r="D189" s="143">
        <f>'7 - Per Unit Allowance'!F192</f>
        <v>0</v>
      </c>
      <c r="E189" s="146"/>
    </row>
    <row r="190" spans="1:5" s="2" customFormat="1" ht="15.75" x14ac:dyDescent="0.25">
      <c r="A190" s="106" t="str">
        <f>IF('2 - Unit Info'!A190&lt;&gt;"",'2 - Unit Info'!A190,"")</f>
        <v/>
      </c>
      <c r="B190" s="169" t="str">
        <f>IF('2 - Unit Info'!K190&lt;&gt;"",'2 - Unit Info'!K190,"")</f>
        <v/>
      </c>
      <c r="C190" s="142" t="str">
        <f>IF('2 - Unit Info'!P190&lt;&gt;"",'2 - Unit Info'!P190,"")</f>
        <v/>
      </c>
      <c r="D190" s="143">
        <f>'7 - Per Unit Allowance'!F193</f>
        <v>0</v>
      </c>
      <c r="E190" s="146"/>
    </row>
    <row r="191" spans="1:5" s="2" customFormat="1" ht="15.75" x14ac:dyDescent="0.25">
      <c r="A191" s="106" t="str">
        <f>IF('2 - Unit Info'!A191&lt;&gt;"",'2 - Unit Info'!A191,"")</f>
        <v/>
      </c>
      <c r="B191" s="169" t="str">
        <f>IF('2 - Unit Info'!K191&lt;&gt;"",'2 - Unit Info'!K191,"")</f>
        <v/>
      </c>
      <c r="C191" s="142" t="str">
        <f>IF('2 - Unit Info'!P191&lt;&gt;"",'2 - Unit Info'!P191,"")</f>
        <v/>
      </c>
      <c r="D191" s="143">
        <f>'7 - Per Unit Allowance'!F194</f>
        <v>0</v>
      </c>
      <c r="E191" s="146"/>
    </row>
    <row r="192" spans="1:5" s="2" customFormat="1" ht="15.75" x14ac:dyDescent="0.25">
      <c r="A192" s="106" t="str">
        <f>IF('2 - Unit Info'!A192&lt;&gt;"",'2 - Unit Info'!A192,"")</f>
        <v/>
      </c>
      <c r="B192" s="169" t="str">
        <f>IF('2 - Unit Info'!K192&lt;&gt;"",'2 - Unit Info'!K192,"")</f>
        <v/>
      </c>
      <c r="C192" s="142" t="str">
        <f>IF('2 - Unit Info'!P192&lt;&gt;"",'2 - Unit Info'!P192,"")</f>
        <v/>
      </c>
      <c r="D192" s="143">
        <f>'7 - Per Unit Allowance'!F195</f>
        <v>0</v>
      </c>
      <c r="E192" s="146"/>
    </row>
    <row r="193" spans="1:5" s="2" customFormat="1" ht="15.75" x14ac:dyDescent="0.25">
      <c r="A193" s="106" t="str">
        <f>IF('2 - Unit Info'!A193&lt;&gt;"",'2 - Unit Info'!A193,"")</f>
        <v/>
      </c>
      <c r="B193" s="169" t="str">
        <f>IF('2 - Unit Info'!K193&lt;&gt;"",'2 - Unit Info'!K193,"")</f>
        <v/>
      </c>
      <c r="C193" s="142" t="str">
        <f>IF('2 - Unit Info'!P193&lt;&gt;"",'2 - Unit Info'!P193,"")</f>
        <v/>
      </c>
      <c r="D193" s="143">
        <f>'7 - Per Unit Allowance'!F196</f>
        <v>0</v>
      </c>
      <c r="E193" s="146"/>
    </row>
    <row r="194" spans="1:5" s="2" customFormat="1" ht="15.75" x14ac:dyDescent="0.25">
      <c r="A194" s="106" t="str">
        <f>IF('2 - Unit Info'!A194&lt;&gt;"",'2 - Unit Info'!A194,"")</f>
        <v/>
      </c>
      <c r="B194" s="169" t="str">
        <f>IF('2 - Unit Info'!K194&lt;&gt;"",'2 - Unit Info'!K194,"")</f>
        <v/>
      </c>
      <c r="C194" s="142" t="str">
        <f>IF('2 - Unit Info'!P194&lt;&gt;"",'2 - Unit Info'!P194,"")</f>
        <v/>
      </c>
      <c r="D194" s="143">
        <f>'7 - Per Unit Allowance'!F197</f>
        <v>0</v>
      </c>
      <c r="E194" s="146"/>
    </row>
    <row r="195" spans="1:5" s="2" customFormat="1" ht="15.75" x14ac:dyDescent="0.25">
      <c r="A195" s="106" t="str">
        <f>IF('2 - Unit Info'!A195&lt;&gt;"",'2 - Unit Info'!A195,"")</f>
        <v/>
      </c>
      <c r="B195" s="169" t="str">
        <f>IF('2 - Unit Info'!K195&lt;&gt;"",'2 - Unit Info'!K195,"")</f>
        <v/>
      </c>
      <c r="C195" s="142" t="str">
        <f>IF('2 - Unit Info'!P195&lt;&gt;"",'2 - Unit Info'!P195,"")</f>
        <v/>
      </c>
      <c r="D195" s="143">
        <f>'7 - Per Unit Allowance'!F198</f>
        <v>0</v>
      </c>
      <c r="E195" s="146"/>
    </row>
    <row r="196" spans="1:5" s="2" customFormat="1" ht="15.75" x14ac:dyDescent="0.25">
      <c r="A196" s="106" t="str">
        <f>IF('2 - Unit Info'!A196&lt;&gt;"",'2 - Unit Info'!A196,"")</f>
        <v/>
      </c>
      <c r="B196" s="169" t="str">
        <f>IF('2 - Unit Info'!K196&lt;&gt;"",'2 - Unit Info'!K196,"")</f>
        <v/>
      </c>
      <c r="C196" s="142" t="str">
        <f>IF('2 - Unit Info'!P196&lt;&gt;"",'2 - Unit Info'!P196,"")</f>
        <v/>
      </c>
      <c r="D196" s="143">
        <f>'7 - Per Unit Allowance'!F199</f>
        <v>0</v>
      </c>
      <c r="E196" s="146"/>
    </row>
    <row r="197" spans="1:5" s="2" customFormat="1" ht="15.75" x14ac:dyDescent="0.25">
      <c r="A197" s="106" t="str">
        <f>IF('2 - Unit Info'!A197&lt;&gt;"",'2 - Unit Info'!A197,"")</f>
        <v/>
      </c>
      <c r="B197" s="169" t="str">
        <f>IF('2 - Unit Info'!K197&lt;&gt;"",'2 - Unit Info'!K197,"")</f>
        <v/>
      </c>
      <c r="C197" s="142" t="str">
        <f>IF('2 - Unit Info'!P197&lt;&gt;"",'2 - Unit Info'!P197,"")</f>
        <v/>
      </c>
      <c r="D197" s="143">
        <f>'7 - Per Unit Allowance'!F200</f>
        <v>0</v>
      </c>
      <c r="E197" s="146"/>
    </row>
    <row r="198" spans="1:5" s="2" customFormat="1" ht="15.75" x14ac:dyDescent="0.25">
      <c r="A198" s="106" t="str">
        <f>IF('2 - Unit Info'!A198&lt;&gt;"",'2 - Unit Info'!A198,"")</f>
        <v/>
      </c>
      <c r="B198" s="169" t="str">
        <f>IF('2 - Unit Info'!K198&lt;&gt;"",'2 - Unit Info'!K198,"")</f>
        <v/>
      </c>
      <c r="C198" s="142" t="str">
        <f>IF('2 - Unit Info'!P198&lt;&gt;"",'2 - Unit Info'!P198,"")</f>
        <v/>
      </c>
      <c r="D198" s="143">
        <f>'7 - Per Unit Allowance'!F201</f>
        <v>0</v>
      </c>
      <c r="E198" s="146"/>
    </row>
    <row r="199" spans="1:5" s="2" customFormat="1" ht="15.75" x14ac:dyDescent="0.25">
      <c r="A199" s="106" t="str">
        <f>IF('2 - Unit Info'!A199&lt;&gt;"",'2 - Unit Info'!A199,"")</f>
        <v/>
      </c>
      <c r="B199" s="169" t="str">
        <f>IF('2 - Unit Info'!K199&lt;&gt;"",'2 - Unit Info'!K199,"")</f>
        <v/>
      </c>
      <c r="C199" s="142" t="str">
        <f>IF('2 - Unit Info'!P199&lt;&gt;"",'2 - Unit Info'!P199,"")</f>
        <v/>
      </c>
      <c r="D199" s="143">
        <f>'7 - Per Unit Allowance'!F202</f>
        <v>0</v>
      </c>
      <c r="E199" s="146"/>
    </row>
    <row r="200" spans="1:5" s="2" customFormat="1" ht="15.75" x14ac:dyDescent="0.25">
      <c r="A200" s="106" t="str">
        <f>IF('2 - Unit Info'!A200&lt;&gt;"",'2 - Unit Info'!A200,"")</f>
        <v/>
      </c>
      <c r="B200" s="169" t="str">
        <f>IF('2 - Unit Info'!K200&lt;&gt;"",'2 - Unit Info'!K200,"")</f>
        <v/>
      </c>
      <c r="C200" s="142" t="str">
        <f>IF('2 - Unit Info'!P200&lt;&gt;"",'2 - Unit Info'!P200,"")</f>
        <v/>
      </c>
      <c r="D200" s="143">
        <f>'7 - Per Unit Allowance'!F203</f>
        <v>0</v>
      </c>
      <c r="E200" s="146"/>
    </row>
    <row r="201" spans="1:5" s="2" customFormat="1" ht="15.75" x14ac:dyDescent="0.25">
      <c r="A201" s="106" t="str">
        <f>IF('2 - Unit Info'!A201&lt;&gt;"",'2 - Unit Info'!A201,"")</f>
        <v/>
      </c>
      <c r="B201" s="169" t="str">
        <f>IF('2 - Unit Info'!K201&lt;&gt;"",'2 - Unit Info'!K201,"")</f>
        <v/>
      </c>
      <c r="C201" s="142" t="str">
        <f>IF('2 - Unit Info'!P201&lt;&gt;"",'2 - Unit Info'!P201,"")</f>
        <v/>
      </c>
      <c r="D201" s="143">
        <f>'7 - Per Unit Allowance'!F204</f>
        <v>0</v>
      </c>
      <c r="E201" s="146"/>
    </row>
    <row r="202" spans="1:5" s="2" customFormat="1" ht="15.75" x14ac:dyDescent="0.25">
      <c r="A202" s="106" t="str">
        <f>IF('2 - Unit Info'!A202&lt;&gt;"",'2 - Unit Info'!A202,"")</f>
        <v/>
      </c>
      <c r="B202" s="169" t="str">
        <f>IF('2 - Unit Info'!K202&lt;&gt;"",'2 - Unit Info'!K202,"")</f>
        <v/>
      </c>
      <c r="C202" s="142" t="str">
        <f>IF('2 - Unit Info'!P202&lt;&gt;"",'2 - Unit Info'!P202,"")</f>
        <v/>
      </c>
      <c r="D202" s="143">
        <f>'7 - Per Unit Allowance'!F205</f>
        <v>0</v>
      </c>
      <c r="E202" s="146"/>
    </row>
    <row r="203" spans="1:5" s="2" customFormat="1" ht="15.75" x14ac:dyDescent="0.25">
      <c r="A203" s="106" t="str">
        <f>IF('2 - Unit Info'!A203&lt;&gt;"",'2 - Unit Info'!A203,"")</f>
        <v/>
      </c>
      <c r="B203" s="169" t="str">
        <f>IF('2 - Unit Info'!K203&lt;&gt;"",'2 - Unit Info'!K203,"")</f>
        <v/>
      </c>
      <c r="C203" s="142" t="str">
        <f>IF('2 - Unit Info'!P203&lt;&gt;"",'2 - Unit Info'!P203,"")</f>
        <v/>
      </c>
      <c r="D203" s="143">
        <f>'7 - Per Unit Allowance'!F206</f>
        <v>0</v>
      </c>
      <c r="E203" s="146"/>
    </row>
    <row r="204" spans="1:5" s="2" customFormat="1" ht="15.75" x14ac:dyDescent="0.25">
      <c r="A204" s="106" t="str">
        <f>IF('2 - Unit Info'!A204&lt;&gt;"",'2 - Unit Info'!A204,"")</f>
        <v/>
      </c>
      <c r="B204" s="169" t="str">
        <f>IF('2 - Unit Info'!K204&lt;&gt;"",'2 - Unit Info'!K204,"")</f>
        <v/>
      </c>
      <c r="C204" s="142" t="str">
        <f>IF('2 - Unit Info'!P204&lt;&gt;"",'2 - Unit Info'!P204,"")</f>
        <v/>
      </c>
      <c r="D204" s="143">
        <f>'7 - Per Unit Allowance'!F207</f>
        <v>0</v>
      </c>
      <c r="E204" s="146"/>
    </row>
    <row r="205" spans="1:5" s="2" customFormat="1" ht="15.75" x14ac:dyDescent="0.25">
      <c r="A205" s="106" t="str">
        <f>IF('2 - Unit Info'!A205&lt;&gt;"",'2 - Unit Info'!A205,"")</f>
        <v/>
      </c>
      <c r="B205" s="169" t="str">
        <f>IF('2 - Unit Info'!K205&lt;&gt;"",'2 - Unit Info'!K205,"")</f>
        <v/>
      </c>
      <c r="C205" s="142" t="str">
        <f>IF('2 - Unit Info'!P205&lt;&gt;"",'2 - Unit Info'!P205,"")</f>
        <v/>
      </c>
      <c r="D205" s="143">
        <f>'7 - Per Unit Allowance'!F208</f>
        <v>0</v>
      </c>
      <c r="E205" s="146"/>
    </row>
    <row r="206" spans="1:5" s="2" customFormat="1" ht="15.75" x14ac:dyDescent="0.25">
      <c r="A206" s="106" t="str">
        <f>IF('2 - Unit Info'!A206&lt;&gt;"",'2 - Unit Info'!A206,"")</f>
        <v/>
      </c>
      <c r="B206" s="169" t="str">
        <f>IF('2 - Unit Info'!K206&lt;&gt;"",'2 - Unit Info'!K206,"")</f>
        <v/>
      </c>
      <c r="C206" s="142" t="str">
        <f>IF('2 - Unit Info'!P206&lt;&gt;"",'2 - Unit Info'!P206,"")</f>
        <v/>
      </c>
      <c r="D206" s="143">
        <f>'7 - Per Unit Allowance'!F209</f>
        <v>0</v>
      </c>
      <c r="E206" s="146"/>
    </row>
    <row r="207" spans="1:5" s="2" customFormat="1" ht="15.75" x14ac:dyDescent="0.25">
      <c r="A207" s="106" t="str">
        <f>IF('2 - Unit Info'!A207&lt;&gt;"",'2 - Unit Info'!A207,"")</f>
        <v/>
      </c>
      <c r="B207" s="169" t="str">
        <f>IF('2 - Unit Info'!K207&lt;&gt;"",'2 - Unit Info'!K207,"")</f>
        <v/>
      </c>
      <c r="C207" s="142" t="str">
        <f>IF('2 - Unit Info'!P207&lt;&gt;"",'2 - Unit Info'!P207,"")</f>
        <v/>
      </c>
      <c r="D207" s="143">
        <f>'7 - Per Unit Allowance'!F210</f>
        <v>0</v>
      </c>
      <c r="E207" s="146"/>
    </row>
    <row r="208" spans="1:5" s="2" customFormat="1" ht="15.75" x14ac:dyDescent="0.25">
      <c r="A208" s="106" t="str">
        <f>IF('2 - Unit Info'!A208&lt;&gt;"",'2 - Unit Info'!A208,"")</f>
        <v/>
      </c>
      <c r="B208" s="169" t="str">
        <f>IF('2 - Unit Info'!K208&lt;&gt;"",'2 - Unit Info'!K208,"")</f>
        <v/>
      </c>
      <c r="C208" s="142" t="str">
        <f>IF('2 - Unit Info'!P208&lt;&gt;"",'2 - Unit Info'!P208,"")</f>
        <v/>
      </c>
      <c r="D208" s="143">
        <f>'7 - Per Unit Allowance'!F211</f>
        <v>0</v>
      </c>
      <c r="E208" s="146"/>
    </row>
    <row r="209" spans="1:5" s="2" customFormat="1" ht="15.75" x14ac:dyDescent="0.25">
      <c r="A209" s="106" t="str">
        <f>IF('2 - Unit Info'!A209&lt;&gt;"",'2 - Unit Info'!A209,"")</f>
        <v/>
      </c>
      <c r="B209" s="169" t="str">
        <f>IF('2 - Unit Info'!K209&lt;&gt;"",'2 - Unit Info'!K209,"")</f>
        <v/>
      </c>
      <c r="C209" s="142" t="str">
        <f>IF('2 - Unit Info'!P209&lt;&gt;"",'2 - Unit Info'!P209,"")</f>
        <v/>
      </c>
      <c r="D209" s="143">
        <f>'7 - Per Unit Allowance'!F212</f>
        <v>0</v>
      </c>
      <c r="E209" s="146"/>
    </row>
    <row r="210" spans="1:5" s="2" customFormat="1" ht="15.75" x14ac:dyDescent="0.25">
      <c r="A210" s="106" t="str">
        <f>IF('2 - Unit Info'!A210&lt;&gt;"",'2 - Unit Info'!A210,"")</f>
        <v/>
      </c>
      <c r="B210" s="169" t="str">
        <f>IF('2 - Unit Info'!K210&lt;&gt;"",'2 - Unit Info'!K210,"")</f>
        <v/>
      </c>
      <c r="C210" s="142" t="str">
        <f>IF('2 - Unit Info'!P210&lt;&gt;"",'2 - Unit Info'!P210,"")</f>
        <v/>
      </c>
      <c r="D210" s="143">
        <f>'7 - Per Unit Allowance'!F213</f>
        <v>0</v>
      </c>
      <c r="E210" s="146"/>
    </row>
    <row r="211" spans="1:5" s="2" customFormat="1" ht="15.75" x14ac:dyDescent="0.25">
      <c r="A211" s="106" t="str">
        <f>IF('2 - Unit Info'!A211&lt;&gt;"",'2 - Unit Info'!A211,"")</f>
        <v/>
      </c>
      <c r="B211" s="169" t="str">
        <f>IF('2 - Unit Info'!K211&lt;&gt;"",'2 - Unit Info'!K211,"")</f>
        <v/>
      </c>
      <c r="C211" s="142" t="str">
        <f>IF('2 - Unit Info'!P211&lt;&gt;"",'2 - Unit Info'!P211,"")</f>
        <v/>
      </c>
      <c r="D211" s="143">
        <f>'7 - Per Unit Allowance'!F214</f>
        <v>0</v>
      </c>
      <c r="E211" s="146"/>
    </row>
    <row r="212" spans="1:5" s="2" customFormat="1" ht="15.75" x14ac:dyDescent="0.25">
      <c r="A212" s="106" t="str">
        <f>IF('2 - Unit Info'!A212&lt;&gt;"",'2 - Unit Info'!A212,"")</f>
        <v/>
      </c>
      <c r="B212" s="169" t="str">
        <f>IF('2 - Unit Info'!K212&lt;&gt;"",'2 - Unit Info'!K212,"")</f>
        <v/>
      </c>
      <c r="C212" s="142" t="str">
        <f>IF('2 - Unit Info'!P212&lt;&gt;"",'2 - Unit Info'!P212,"")</f>
        <v/>
      </c>
      <c r="D212" s="143">
        <f>'7 - Per Unit Allowance'!F215</f>
        <v>0</v>
      </c>
      <c r="E212" s="146"/>
    </row>
    <row r="213" spans="1:5" s="2" customFormat="1" ht="15.75" x14ac:dyDescent="0.25">
      <c r="A213" s="106" t="str">
        <f>IF('2 - Unit Info'!A213&lt;&gt;"",'2 - Unit Info'!A213,"")</f>
        <v/>
      </c>
      <c r="B213" s="169" t="str">
        <f>IF('2 - Unit Info'!K213&lt;&gt;"",'2 - Unit Info'!K213,"")</f>
        <v/>
      </c>
      <c r="C213" s="142" t="str">
        <f>IF('2 - Unit Info'!P213&lt;&gt;"",'2 - Unit Info'!P213,"")</f>
        <v/>
      </c>
      <c r="D213" s="143">
        <f>'7 - Per Unit Allowance'!F216</f>
        <v>0</v>
      </c>
      <c r="E213" s="146"/>
    </row>
    <row r="214" spans="1:5" s="2" customFormat="1" ht="15.75" x14ac:dyDescent="0.25">
      <c r="A214" s="106" t="str">
        <f>IF('2 - Unit Info'!A214&lt;&gt;"",'2 - Unit Info'!A214,"")</f>
        <v/>
      </c>
      <c r="B214" s="169" t="str">
        <f>IF('2 - Unit Info'!K214&lt;&gt;"",'2 - Unit Info'!K214,"")</f>
        <v/>
      </c>
      <c r="C214" s="142" t="str">
        <f>IF('2 - Unit Info'!P214&lt;&gt;"",'2 - Unit Info'!P214,"")</f>
        <v/>
      </c>
      <c r="D214" s="143">
        <f>'7 - Per Unit Allowance'!F217</f>
        <v>0</v>
      </c>
      <c r="E214" s="146"/>
    </row>
    <row r="215" spans="1:5" s="2" customFormat="1" ht="15.75" x14ac:dyDescent="0.25">
      <c r="A215" s="106" t="str">
        <f>IF('2 - Unit Info'!A215&lt;&gt;"",'2 - Unit Info'!A215,"")</f>
        <v/>
      </c>
      <c r="B215" s="169" t="str">
        <f>IF('2 - Unit Info'!K215&lt;&gt;"",'2 - Unit Info'!K215,"")</f>
        <v/>
      </c>
      <c r="C215" s="142" t="str">
        <f>IF('2 - Unit Info'!P215&lt;&gt;"",'2 - Unit Info'!P215,"")</f>
        <v/>
      </c>
      <c r="D215" s="143">
        <f>'7 - Per Unit Allowance'!F218</f>
        <v>0</v>
      </c>
      <c r="E215" s="146"/>
    </row>
    <row r="216" spans="1:5" s="2" customFormat="1" ht="15.75" x14ac:dyDescent="0.25">
      <c r="A216" s="106" t="str">
        <f>IF('2 - Unit Info'!A216&lt;&gt;"",'2 - Unit Info'!A216,"")</f>
        <v/>
      </c>
      <c r="B216" s="169" t="str">
        <f>IF('2 - Unit Info'!K216&lt;&gt;"",'2 - Unit Info'!K216,"")</f>
        <v/>
      </c>
      <c r="C216" s="142" t="str">
        <f>IF('2 - Unit Info'!P216&lt;&gt;"",'2 - Unit Info'!P216,"")</f>
        <v/>
      </c>
      <c r="D216" s="143">
        <f>'7 - Per Unit Allowance'!F219</f>
        <v>0</v>
      </c>
      <c r="E216" s="146"/>
    </row>
    <row r="217" spans="1:5" s="2" customFormat="1" ht="15.75" x14ac:dyDescent="0.25">
      <c r="A217" s="106" t="str">
        <f>IF('2 - Unit Info'!A217&lt;&gt;"",'2 - Unit Info'!A217,"")</f>
        <v/>
      </c>
      <c r="B217" s="169" t="str">
        <f>IF('2 - Unit Info'!K217&lt;&gt;"",'2 - Unit Info'!K217,"")</f>
        <v/>
      </c>
      <c r="C217" s="142" t="str">
        <f>IF('2 - Unit Info'!P217&lt;&gt;"",'2 - Unit Info'!P217,"")</f>
        <v/>
      </c>
      <c r="D217" s="143">
        <f>'7 - Per Unit Allowance'!F220</f>
        <v>0</v>
      </c>
      <c r="E217" s="146"/>
    </row>
    <row r="218" spans="1:5" s="2" customFormat="1" ht="15.75" x14ac:dyDescent="0.25">
      <c r="A218" s="106" t="str">
        <f>IF('2 - Unit Info'!A218&lt;&gt;"",'2 - Unit Info'!A218,"")</f>
        <v/>
      </c>
      <c r="B218" s="169" t="str">
        <f>IF('2 - Unit Info'!K218&lt;&gt;"",'2 - Unit Info'!K218,"")</f>
        <v/>
      </c>
      <c r="C218" s="142" t="str">
        <f>IF('2 - Unit Info'!P218&lt;&gt;"",'2 - Unit Info'!P218,"")</f>
        <v/>
      </c>
      <c r="D218" s="143">
        <f>'7 - Per Unit Allowance'!F221</f>
        <v>0</v>
      </c>
      <c r="E218" s="146"/>
    </row>
    <row r="219" spans="1:5" s="2" customFormat="1" ht="15.75" x14ac:dyDescent="0.25">
      <c r="A219" s="106" t="str">
        <f>IF('2 - Unit Info'!A219&lt;&gt;"",'2 - Unit Info'!A219,"")</f>
        <v/>
      </c>
      <c r="B219" s="169" t="str">
        <f>IF('2 - Unit Info'!K219&lt;&gt;"",'2 - Unit Info'!K219,"")</f>
        <v/>
      </c>
      <c r="C219" s="142" t="str">
        <f>IF('2 - Unit Info'!P219&lt;&gt;"",'2 - Unit Info'!P219,"")</f>
        <v/>
      </c>
      <c r="D219" s="143">
        <f>'7 - Per Unit Allowance'!F222</f>
        <v>0</v>
      </c>
      <c r="E219" s="146"/>
    </row>
    <row r="220" spans="1:5" s="2" customFormat="1" ht="15.75" x14ac:dyDescent="0.25">
      <c r="A220" s="106" t="str">
        <f>IF('2 - Unit Info'!A220&lt;&gt;"",'2 - Unit Info'!A220,"")</f>
        <v/>
      </c>
      <c r="B220" s="169" t="str">
        <f>IF('2 - Unit Info'!K220&lt;&gt;"",'2 - Unit Info'!K220,"")</f>
        <v/>
      </c>
      <c r="C220" s="142" t="str">
        <f>IF('2 - Unit Info'!P220&lt;&gt;"",'2 - Unit Info'!P220,"")</f>
        <v/>
      </c>
      <c r="D220" s="143">
        <f>'7 - Per Unit Allowance'!F223</f>
        <v>0</v>
      </c>
      <c r="E220" s="146"/>
    </row>
    <row r="221" spans="1:5" s="2" customFormat="1" ht="15.75" x14ac:dyDescent="0.25">
      <c r="A221" s="106" t="str">
        <f>IF('2 - Unit Info'!A221&lt;&gt;"",'2 - Unit Info'!A221,"")</f>
        <v/>
      </c>
      <c r="B221" s="169" t="str">
        <f>IF('2 - Unit Info'!K221&lt;&gt;"",'2 - Unit Info'!K221,"")</f>
        <v/>
      </c>
      <c r="C221" s="142" t="str">
        <f>IF('2 - Unit Info'!P221&lt;&gt;"",'2 - Unit Info'!P221,"")</f>
        <v/>
      </c>
      <c r="D221" s="143">
        <f>'7 - Per Unit Allowance'!F224</f>
        <v>0</v>
      </c>
      <c r="E221" s="146"/>
    </row>
    <row r="222" spans="1:5" s="2" customFormat="1" ht="15.75" x14ac:dyDescent="0.25">
      <c r="A222" s="106" t="str">
        <f>IF('2 - Unit Info'!A222&lt;&gt;"",'2 - Unit Info'!A222,"")</f>
        <v/>
      </c>
      <c r="B222" s="169" t="str">
        <f>IF('2 - Unit Info'!K222&lt;&gt;"",'2 - Unit Info'!K222,"")</f>
        <v/>
      </c>
      <c r="C222" s="142" t="str">
        <f>IF('2 - Unit Info'!P222&lt;&gt;"",'2 - Unit Info'!P222,"")</f>
        <v/>
      </c>
      <c r="D222" s="143">
        <f>'7 - Per Unit Allowance'!F225</f>
        <v>0</v>
      </c>
      <c r="E222" s="146"/>
    </row>
    <row r="223" spans="1:5" s="2" customFormat="1" ht="15.75" x14ac:dyDescent="0.25">
      <c r="A223" s="106" t="str">
        <f>IF('2 - Unit Info'!A223&lt;&gt;"",'2 - Unit Info'!A223,"")</f>
        <v/>
      </c>
      <c r="B223" s="169" t="str">
        <f>IF('2 - Unit Info'!K223&lt;&gt;"",'2 - Unit Info'!K223,"")</f>
        <v/>
      </c>
      <c r="C223" s="142" t="str">
        <f>IF('2 - Unit Info'!P223&lt;&gt;"",'2 - Unit Info'!P223,"")</f>
        <v/>
      </c>
      <c r="D223" s="143">
        <f>'7 - Per Unit Allowance'!F226</f>
        <v>0</v>
      </c>
      <c r="E223" s="146"/>
    </row>
    <row r="224" spans="1:5" s="2" customFormat="1" ht="15.75" x14ac:dyDescent="0.25">
      <c r="A224" s="106" t="str">
        <f>IF('2 - Unit Info'!A224&lt;&gt;"",'2 - Unit Info'!A224,"")</f>
        <v/>
      </c>
      <c r="B224" s="169" t="str">
        <f>IF('2 - Unit Info'!K224&lt;&gt;"",'2 - Unit Info'!K224,"")</f>
        <v/>
      </c>
      <c r="C224" s="142" t="str">
        <f>IF('2 - Unit Info'!P224&lt;&gt;"",'2 - Unit Info'!P224,"")</f>
        <v/>
      </c>
      <c r="D224" s="143">
        <f>'7 - Per Unit Allowance'!F227</f>
        <v>0</v>
      </c>
      <c r="E224" s="146"/>
    </row>
    <row r="225" spans="1:5" s="2" customFormat="1" ht="15.75" x14ac:dyDescent="0.25">
      <c r="A225" s="106" t="str">
        <f>IF('2 - Unit Info'!A225&lt;&gt;"",'2 - Unit Info'!A225,"")</f>
        <v/>
      </c>
      <c r="B225" s="169" t="str">
        <f>IF('2 - Unit Info'!K225&lt;&gt;"",'2 - Unit Info'!K225,"")</f>
        <v/>
      </c>
      <c r="C225" s="142" t="str">
        <f>IF('2 - Unit Info'!P225&lt;&gt;"",'2 - Unit Info'!P225,"")</f>
        <v/>
      </c>
      <c r="D225" s="143">
        <f>'7 - Per Unit Allowance'!F228</f>
        <v>0</v>
      </c>
      <c r="E225" s="146"/>
    </row>
    <row r="226" spans="1:5" s="2" customFormat="1" ht="15.75" x14ac:dyDescent="0.25">
      <c r="A226" s="106" t="str">
        <f>IF('2 - Unit Info'!A226&lt;&gt;"",'2 - Unit Info'!A226,"")</f>
        <v/>
      </c>
      <c r="B226" s="169" t="str">
        <f>IF('2 - Unit Info'!K226&lt;&gt;"",'2 - Unit Info'!K226,"")</f>
        <v/>
      </c>
      <c r="C226" s="142" t="str">
        <f>IF('2 - Unit Info'!P226&lt;&gt;"",'2 - Unit Info'!P226,"")</f>
        <v/>
      </c>
      <c r="D226" s="143">
        <f>'7 - Per Unit Allowance'!F229</f>
        <v>0</v>
      </c>
      <c r="E226" s="146"/>
    </row>
    <row r="227" spans="1:5" s="2" customFormat="1" ht="15.75" x14ac:dyDescent="0.25">
      <c r="A227" s="106" t="str">
        <f>IF('2 - Unit Info'!A227&lt;&gt;"",'2 - Unit Info'!A227,"")</f>
        <v/>
      </c>
      <c r="B227" s="169" t="str">
        <f>IF('2 - Unit Info'!K227&lt;&gt;"",'2 - Unit Info'!K227,"")</f>
        <v/>
      </c>
      <c r="C227" s="142" t="str">
        <f>IF('2 - Unit Info'!P227&lt;&gt;"",'2 - Unit Info'!P227,"")</f>
        <v/>
      </c>
      <c r="D227" s="143">
        <f>'7 - Per Unit Allowance'!F230</f>
        <v>0</v>
      </c>
      <c r="E227" s="146"/>
    </row>
    <row r="228" spans="1:5" s="2" customFormat="1" ht="15.75" x14ac:dyDescent="0.25">
      <c r="A228" s="106" t="str">
        <f>IF('2 - Unit Info'!A228&lt;&gt;"",'2 - Unit Info'!A228,"")</f>
        <v/>
      </c>
      <c r="B228" s="169" t="str">
        <f>IF('2 - Unit Info'!K228&lt;&gt;"",'2 - Unit Info'!K228,"")</f>
        <v/>
      </c>
      <c r="C228" s="142" t="str">
        <f>IF('2 - Unit Info'!P228&lt;&gt;"",'2 - Unit Info'!P228,"")</f>
        <v/>
      </c>
      <c r="D228" s="143">
        <f>'7 - Per Unit Allowance'!F231</f>
        <v>0</v>
      </c>
      <c r="E228" s="146"/>
    </row>
    <row r="229" spans="1:5" s="2" customFormat="1" ht="15.75" x14ac:dyDescent="0.25">
      <c r="A229" s="106" t="str">
        <f>IF('2 - Unit Info'!A229&lt;&gt;"",'2 - Unit Info'!A229,"")</f>
        <v/>
      </c>
      <c r="B229" s="169" t="str">
        <f>IF('2 - Unit Info'!K229&lt;&gt;"",'2 - Unit Info'!K229,"")</f>
        <v/>
      </c>
      <c r="C229" s="142" t="str">
        <f>IF('2 - Unit Info'!P229&lt;&gt;"",'2 - Unit Info'!P229,"")</f>
        <v/>
      </c>
      <c r="D229" s="143">
        <f>'7 - Per Unit Allowance'!F232</f>
        <v>0</v>
      </c>
      <c r="E229" s="146"/>
    </row>
    <row r="230" spans="1:5" s="2" customFormat="1" ht="15.75" x14ac:dyDescent="0.25">
      <c r="A230" s="106" t="str">
        <f>IF('2 - Unit Info'!A230&lt;&gt;"",'2 - Unit Info'!A230,"")</f>
        <v/>
      </c>
      <c r="B230" s="169" t="str">
        <f>IF('2 - Unit Info'!K230&lt;&gt;"",'2 - Unit Info'!K230,"")</f>
        <v/>
      </c>
      <c r="C230" s="142" t="str">
        <f>IF('2 - Unit Info'!P230&lt;&gt;"",'2 - Unit Info'!P230,"")</f>
        <v/>
      </c>
      <c r="D230" s="143">
        <f>'7 - Per Unit Allowance'!F233</f>
        <v>0</v>
      </c>
      <c r="E230" s="146"/>
    </row>
    <row r="231" spans="1:5" s="2" customFormat="1" ht="15.75" x14ac:dyDescent="0.25">
      <c r="A231" s="106" t="str">
        <f>IF('2 - Unit Info'!A231&lt;&gt;"",'2 - Unit Info'!A231,"")</f>
        <v/>
      </c>
      <c r="B231" s="169" t="str">
        <f>IF('2 - Unit Info'!K231&lt;&gt;"",'2 - Unit Info'!K231,"")</f>
        <v/>
      </c>
      <c r="C231" s="142" t="str">
        <f>IF('2 - Unit Info'!P231&lt;&gt;"",'2 - Unit Info'!P231,"")</f>
        <v/>
      </c>
      <c r="D231" s="143">
        <f>'7 - Per Unit Allowance'!F234</f>
        <v>0</v>
      </c>
      <c r="E231" s="146"/>
    </row>
    <row r="232" spans="1:5" s="2" customFormat="1" ht="15.75" x14ac:dyDescent="0.25">
      <c r="A232" s="106" t="str">
        <f>IF('2 - Unit Info'!A232&lt;&gt;"",'2 - Unit Info'!A232,"")</f>
        <v/>
      </c>
      <c r="B232" s="169" t="str">
        <f>IF('2 - Unit Info'!K232&lt;&gt;"",'2 - Unit Info'!K232,"")</f>
        <v/>
      </c>
      <c r="C232" s="142" t="str">
        <f>IF('2 - Unit Info'!P232&lt;&gt;"",'2 - Unit Info'!P232,"")</f>
        <v/>
      </c>
      <c r="D232" s="143">
        <f>'7 - Per Unit Allowance'!F235</f>
        <v>0</v>
      </c>
      <c r="E232" s="146"/>
    </row>
    <row r="233" spans="1:5" s="2" customFormat="1" ht="15.75" x14ac:dyDescent="0.25">
      <c r="A233" s="106" t="str">
        <f>IF('2 - Unit Info'!A233&lt;&gt;"",'2 - Unit Info'!A233,"")</f>
        <v/>
      </c>
      <c r="B233" s="169" t="str">
        <f>IF('2 - Unit Info'!K233&lt;&gt;"",'2 - Unit Info'!K233,"")</f>
        <v/>
      </c>
      <c r="C233" s="142" t="str">
        <f>IF('2 - Unit Info'!P233&lt;&gt;"",'2 - Unit Info'!P233,"")</f>
        <v/>
      </c>
      <c r="D233" s="143">
        <f>'7 - Per Unit Allowance'!F236</f>
        <v>0</v>
      </c>
      <c r="E233" s="146"/>
    </row>
    <row r="234" spans="1:5" s="2" customFormat="1" ht="15.75" x14ac:dyDescent="0.25">
      <c r="A234" s="106" t="str">
        <f>IF('2 - Unit Info'!A234&lt;&gt;"",'2 - Unit Info'!A234,"")</f>
        <v/>
      </c>
      <c r="B234" s="169" t="str">
        <f>IF('2 - Unit Info'!K234&lt;&gt;"",'2 - Unit Info'!K234,"")</f>
        <v/>
      </c>
      <c r="C234" s="142" t="str">
        <f>IF('2 - Unit Info'!P234&lt;&gt;"",'2 - Unit Info'!P234,"")</f>
        <v/>
      </c>
      <c r="D234" s="143">
        <f>'7 - Per Unit Allowance'!F237</f>
        <v>0</v>
      </c>
      <c r="E234" s="146"/>
    </row>
    <row r="235" spans="1:5" s="2" customFormat="1" ht="15.75" x14ac:dyDescent="0.25">
      <c r="A235" s="106" t="str">
        <f>IF('2 - Unit Info'!A235&lt;&gt;"",'2 - Unit Info'!A235,"")</f>
        <v/>
      </c>
      <c r="B235" s="169" t="str">
        <f>IF('2 - Unit Info'!K235&lt;&gt;"",'2 - Unit Info'!K235,"")</f>
        <v/>
      </c>
      <c r="C235" s="142" t="str">
        <f>IF('2 - Unit Info'!P235&lt;&gt;"",'2 - Unit Info'!P235,"")</f>
        <v/>
      </c>
      <c r="D235" s="143">
        <f>'7 - Per Unit Allowance'!F238</f>
        <v>0</v>
      </c>
      <c r="E235" s="146"/>
    </row>
    <row r="236" spans="1:5" s="2" customFormat="1" ht="15.75" x14ac:dyDescent="0.25">
      <c r="A236" s="106" t="str">
        <f>IF('2 - Unit Info'!A236&lt;&gt;"",'2 - Unit Info'!A236,"")</f>
        <v/>
      </c>
      <c r="B236" s="169" t="str">
        <f>IF('2 - Unit Info'!K236&lt;&gt;"",'2 - Unit Info'!K236,"")</f>
        <v/>
      </c>
      <c r="C236" s="142" t="str">
        <f>IF('2 - Unit Info'!P236&lt;&gt;"",'2 - Unit Info'!P236,"")</f>
        <v/>
      </c>
      <c r="D236" s="143">
        <f>'7 - Per Unit Allowance'!F239</f>
        <v>0</v>
      </c>
      <c r="E236" s="146"/>
    </row>
    <row r="237" spans="1:5" s="2" customFormat="1" ht="15.75" x14ac:dyDescent="0.25">
      <c r="A237" s="106" t="str">
        <f>IF('2 - Unit Info'!A237&lt;&gt;"",'2 - Unit Info'!A237,"")</f>
        <v/>
      </c>
      <c r="B237" s="169" t="str">
        <f>IF('2 - Unit Info'!K237&lt;&gt;"",'2 - Unit Info'!K237,"")</f>
        <v/>
      </c>
      <c r="C237" s="142" t="str">
        <f>IF('2 - Unit Info'!P237&lt;&gt;"",'2 - Unit Info'!P237,"")</f>
        <v/>
      </c>
      <c r="D237" s="143">
        <f>'7 - Per Unit Allowance'!F240</f>
        <v>0</v>
      </c>
      <c r="E237" s="146"/>
    </row>
    <row r="238" spans="1:5" s="2" customFormat="1" ht="15.75" x14ac:dyDescent="0.25">
      <c r="A238" s="106" t="str">
        <f>IF('2 - Unit Info'!A238&lt;&gt;"",'2 - Unit Info'!A238,"")</f>
        <v/>
      </c>
      <c r="B238" s="169" t="str">
        <f>IF('2 - Unit Info'!K238&lt;&gt;"",'2 - Unit Info'!K238,"")</f>
        <v/>
      </c>
      <c r="C238" s="142" t="str">
        <f>IF('2 - Unit Info'!P238&lt;&gt;"",'2 - Unit Info'!P238,"")</f>
        <v/>
      </c>
      <c r="D238" s="143">
        <f>'7 - Per Unit Allowance'!F241</f>
        <v>0</v>
      </c>
      <c r="E238" s="146"/>
    </row>
    <row r="239" spans="1:5" s="2" customFormat="1" ht="15.75" x14ac:dyDescent="0.25">
      <c r="A239" s="106" t="str">
        <f>IF('2 - Unit Info'!A239&lt;&gt;"",'2 - Unit Info'!A239,"")</f>
        <v/>
      </c>
      <c r="B239" s="169" t="str">
        <f>IF('2 - Unit Info'!K239&lt;&gt;"",'2 - Unit Info'!K239,"")</f>
        <v/>
      </c>
      <c r="C239" s="142" t="str">
        <f>IF('2 - Unit Info'!P239&lt;&gt;"",'2 - Unit Info'!P239,"")</f>
        <v/>
      </c>
      <c r="D239" s="143">
        <f>'7 - Per Unit Allowance'!F242</f>
        <v>0</v>
      </c>
      <c r="E239" s="146"/>
    </row>
    <row r="240" spans="1:5" s="2" customFormat="1" ht="15.75" x14ac:dyDescent="0.25">
      <c r="A240" s="106" t="str">
        <f>IF('2 - Unit Info'!A240&lt;&gt;"",'2 - Unit Info'!A240,"")</f>
        <v/>
      </c>
      <c r="B240" s="169" t="str">
        <f>IF('2 - Unit Info'!K240&lt;&gt;"",'2 - Unit Info'!K240,"")</f>
        <v/>
      </c>
      <c r="C240" s="142" t="str">
        <f>IF('2 - Unit Info'!P240&lt;&gt;"",'2 - Unit Info'!P240,"")</f>
        <v/>
      </c>
      <c r="D240" s="143">
        <f>'7 - Per Unit Allowance'!F243</f>
        <v>0</v>
      </c>
      <c r="E240" s="146"/>
    </row>
    <row r="241" spans="1:5" s="2" customFormat="1" ht="15.75" x14ac:dyDescent="0.25">
      <c r="A241" s="106" t="str">
        <f>IF('2 - Unit Info'!A241&lt;&gt;"",'2 - Unit Info'!A241,"")</f>
        <v/>
      </c>
      <c r="B241" s="169" t="str">
        <f>IF('2 - Unit Info'!K241&lt;&gt;"",'2 - Unit Info'!K241,"")</f>
        <v/>
      </c>
      <c r="C241" s="142" t="str">
        <f>IF('2 - Unit Info'!P241&lt;&gt;"",'2 - Unit Info'!P241,"")</f>
        <v/>
      </c>
      <c r="D241" s="143">
        <f>'7 - Per Unit Allowance'!F244</f>
        <v>0</v>
      </c>
      <c r="E241" s="146"/>
    </row>
    <row r="242" spans="1:5" s="2" customFormat="1" ht="15.75" x14ac:dyDescent="0.25">
      <c r="A242" s="106" t="str">
        <f>IF('2 - Unit Info'!A242&lt;&gt;"",'2 - Unit Info'!A242,"")</f>
        <v/>
      </c>
      <c r="B242" s="169" t="str">
        <f>IF('2 - Unit Info'!K242&lt;&gt;"",'2 - Unit Info'!K242,"")</f>
        <v/>
      </c>
      <c r="C242" s="142" t="str">
        <f>IF('2 - Unit Info'!P242&lt;&gt;"",'2 - Unit Info'!P242,"")</f>
        <v/>
      </c>
      <c r="D242" s="143">
        <f>'7 - Per Unit Allowance'!F245</f>
        <v>0</v>
      </c>
      <c r="E242" s="146"/>
    </row>
    <row r="243" spans="1:5" s="2" customFormat="1" ht="15.75" x14ac:dyDescent="0.25">
      <c r="A243" s="106" t="str">
        <f>IF('2 - Unit Info'!A243&lt;&gt;"",'2 - Unit Info'!A243,"")</f>
        <v/>
      </c>
      <c r="B243" s="169" t="str">
        <f>IF('2 - Unit Info'!K243&lt;&gt;"",'2 - Unit Info'!K243,"")</f>
        <v/>
      </c>
      <c r="C243" s="142" t="str">
        <f>IF('2 - Unit Info'!P243&lt;&gt;"",'2 - Unit Info'!P243,"")</f>
        <v/>
      </c>
      <c r="D243" s="143">
        <f>'7 - Per Unit Allowance'!F246</f>
        <v>0</v>
      </c>
      <c r="E243" s="146"/>
    </row>
    <row r="244" spans="1:5" s="2" customFormat="1" ht="15.75" x14ac:dyDescent="0.25">
      <c r="A244" s="106" t="str">
        <f>IF('2 - Unit Info'!A244&lt;&gt;"",'2 - Unit Info'!A244,"")</f>
        <v/>
      </c>
      <c r="B244" s="169" t="str">
        <f>IF('2 - Unit Info'!K244&lt;&gt;"",'2 - Unit Info'!K244,"")</f>
        <v/>
      </c>
      <c r="C244" s="142" t="str">
        <f>IF('2 - Unit Info'!P244&lt;&gt;"",'2 - Unit Info'!P244,"")</f>
        <v/>
      </c>
      <c r="D244" s="143">
        <f>'7 - Per Unit Allowance'!F247</f>
        <v>0</v>
      </c>
      <c r="E244" s="146"/>
    </row>
    <row r="245" spans="1:5" s="2" customFormat="1" ht="15.75" x14ac:dyDescent="0.25">
      <c r="A245" s="106" t="str">
        <f>IF('2 - Unit Info'!A245&lt;&gt;"",'2 - Unit Info'!A245,"")</f>
        <v/>
      </c>
      <c r="B245" s="169" t="str">
        <f>IF('2 - Unit Info'!K245&lt;&gt;"",'2 - Unit Info'!K245,"")</f>
        <v/>
      </c>
      <c r="C245" s="142" t="str">
        <f>IF('2 - Unit Info'!P245&lt;&gt;"",'2 - Unit Info'!P245,"")</f>
        <v/>
      </c>
      <c r="D245" s="143">
        <f>'7 - Per Unit Allowance'!F248</f>
        <v>0</v>
      </c>
      <c r="E245" s="146"/>
    </row>
    <row r="246" spans="1:5" s="2" customFormat="1" ht="15.75" x14ac:dyDescent="0.25">
      <c r="A246" s="106" t="str">
        <f>IF('2 - Unit Info'!A246&lt;&gt;"",'2 - Unit Info'!A246,"")</f>
        <v/>
      </c>
      <c r="B246" s="169" t="str">
        <f>IF('2 - Unit Info'!K246&lt;&gt;"",'2 - Unit Info'!K246,"")</f>
        <v/>
      </c>
      <c r="C246" s="142" t="str">
        <f>IF('2 - Unit Info'!P246&lt;&gt;"",'2 - Unit Info'!P246,"")</f>
        <v/>
      </c>
      <c r="D246" s="143">
        <f>'7 - Per Unit Allowance'!F249</f>
        <v>0</v>
      </c>
      <c r="E246" s="146"/>
    </row>
    <row r="247" spans="1:5" s="2" customFormat="1" ht="15.75" x14ac:dyDescent="0.25">
      <c r="A247" s="106" t="str">
        <f>IF('2 - Unit Info'!A247&lt;&gt;"",'2 - Unit Info'!A247,"")</f>
        <v/>
      </c>
      <c r="B247" s="169" t="str">
        <f>IF('2 - Unit Info'!K247&lt;&gt;"",'2 - Unit Info'!K247,"")</f>
        <v/>
      </c>
      <c r="C247" s="142" t="str">
        <f>IF('2 - Unit Info'!P247&lt;&gt;"",'2 - Unit Info'!P247,"")</f>
        <v/>
      </c>
      <c r="D247" s="143">
        <f>'7 - Per Unit Allowance'!F250</f>
        <v>0</v>
      </c>
      <c r="E247" s="146"/>
    </row>
    <row r="248" spans="1:5" s="2" customFormat="1" ht="15.75" x14ac:dyDescent="0.25">
      <c r="A248" s="106" t="str">
        <f>IF('2 - Unit Info'!A248&lt;&gt;"",'2 - Unit Info'!A248,"")</f>
        <v/>
      </c>
      <c r="B248" s="169" t="str">
        <f>IF('2 - Unit Info'!K248&lt;&gt;"",'2 - Unit Info'!K248,"")</f>
        <v/>
      </c>
      <c r="C248" s="142" t="str">
        <f>IF('2 - Unit Info'!P248&lt;&gt;"",'2 - Unit Info'!P248,"")</f>
        <v/>
      </c>
      <c r="D248" s="143">
        <f>'7 - Per Unit Allowance'!F251</f>
        <v>0</v>
      </c>
      <c r="E248" s="146"/>
    </row>
    <row r="249" spans="1:5" s="2" customFormat="1" ht="15.75" x14ac:dyDescent="0.25">
      <c r="A249" s="106" t="str">
        <f>IF('2 - Unit Info'!A249&lt;&gt;"",'2 - Unit Info'!A249,"")</f>
        <v/>
      </c>
      <c r="B249" s="169" t="str">
        <f>IF('2 - Unit Info'!K249&lt;&gt;"",'2 - Unit Info'!K249,"")</f>
        <v/>
      </c>
      <c r="C249" s="142" t="str">
        <f>IF('2 - Unit Info'!P249&lt;&gt;"",'2 - Unit Info'!P249,"")</f>
        <v/>
      </c>
      <c r="D249" s="143">
        <f>'7 - Per Unit Allowance'!F252</f>
        <v>0</v>
      </c>
      <c r="E249" s="146"/>
    </row>
    <row r="250" spans="1:5" s="2" customFormat="1" ht="15.75" x14ac:dyDescent="0.25">
      <c r="A250" s="106" t="str">
        <f>IF('2 - Unit Info'!A250&lt;&gt;"",'2 - Unit Info'!A250,"")</f>
        <v/>
      </c>
      <c r="B250" s="169" t="str">
        <f>IF('2 - Unit Info'!K250&lt;&gt;"",'2 - Unit Info'!K250,"")</f>
        <v/>
      </c>
      <c r="C250" s="142" t="str">
        <f>IF('2 - Unit Info'!P250&lt;&gt;"",'2 - Unit Info'!P250,"")</f>
        <v/>
      </c>
      <c r="D250" s="143">
        <f>'7 - Per Unit Allowance'!F253</f>
        <v>0</v>
      </c>
      <c r="E250" s="146"/>
    </row>
    <row r="251" spans="1:5" s="2" customFormat="1" ht="15.75" x14ac:dyDescent="0.25">
      <c r="A251" s="106" t="str">
        <f>IF('2 - Unit Info'!A251&lt;&gt;"",'2 - Unit Info'!A251,"")</f>
        <v/>
      </c>
      <c r="B251" s="169" t="str">
        <f>IF('2 - Unit Info'!K251&lt;&gt;"",'2 - Unit Info'!K251,"")</f>
        <v/>
      </c>
      <c r="C251" s="142" t="str">
        <f>IF('2 - Unit Info'!P251&lt;&gt;"",'2 - Unit Info'!P251,"")</f>
        <v/>
      </c>
      <c r="D251" s="143">
        <f>'7 - Per Unit Allowance'!F254</f>
        <v>0</v>
      </c>
      <c r="E251" s="146"/>
    </row>
    <row r="252" spans="1:5" s="2" customFormat="1" ht="15.75" x14ac:dyDescent="0.25">
      <c r="A252" s="106" t="str">
        <f>IF('2 - Unit Info'!A252&lt;&gt;"",'2 - Unit Info'!A252,"")</f>
        <v/>
      </c>
      <c r="B252" s="169" t="str">
        <f>IF('2 - Unit Info'!K252&lt;&gt;"",'2 - Unit Info'!K252,"")</f>
        <v/>
      </c>
      <c r="C252" s="142" t="str">
        <f>IF('2 - Unit Info'!P252&lt;&gt;"",'2 - Unit Info'!P252,"")</f>
        <v/>
      </c>
      <c r="D252" s="143">
        <f>'7 - Per Unit Allowance'!F255</f>
        <v>0</v>
      </c>
      <c r="E252" s="146"/>
    </row>
    <row r="253" spans="1:5" s="2" customFormat="1" ht="15.75" x14ac:dyDescent="0.25">
      <c r="A253" s="106" t="str">
        <f>IF('2 - Unit Info'!A253&lt;&gt;"",'2 - Unit Info'!A253,"")</f>
        <v/>
      </c>
      <c r="B253" s="169" t="str">
        <f>IF('2 - Unit Info'!K253&lt;&gt;"",'2 - Unit Info'!K253,"")</f>
        <v/>
      </c>
      <c r="C253" s="142" t="str">
        <f>IF('2 - Unit Info'!P253&lt;&gt;"",'2 - Unit Info'!P253,"")</f>
        <v/>
      </c>
      <c r="D253" s="143">
        <f>'7 - Per Unit Allowance'!F256</f>
        <v>0</v>
      </c>
      <c r="E253" s="146"/>
    </row>
    <row r="254" spans="1:5" s="2" customFormat="1" ht="15.75" x14ac:dyDescent="0.25">
      <c r="A254" s="106" t="str">
        <f>IF('2 - Unit Info'!A254&lt;&gt;"",'2 - Unit Info'!A254,"")</f>
        <v/>
      </c>
      <c r="B254" s="169" t="str">
        <f>IF('2 - Unit Info'!K254&lt;&gt;"",'2 - Unit Info'!K254,"")</f>
        <v/>
      </c>
      <c r="C254" s="142" t="str">
        <f>IF('2 - Unit Info'!P254&lt;&gt;"",'2 - Unit Info'!P254,"")</f>
        <v/>
      </c>
      <c r="D254" s="143">
        <f>'7 - Per Unit Allowance'!F257</f>
        <v>0</v>
      </c>
      <c r="E254" s="146"/>
    </row>
    <row r="255" spans="1:5" s="2" customFormat="1" ht="15.75" x14ac:dyDescent="0.25">
      <c r="A255" s="106" t="str">
        <f>IF('2 - Unit Info'!A255&lt;&gt;"",'2 - Unit Info'!A255,"")</f>
        <v/>
      </c>
      <c r="B255" s="169" t="str">
        <f>IF('2 - Unit Info'!K255&lt;&gt;"",'2 - Unit Info'!K255,"")</f>
        <v/>
      </c>
      <c r="C255" s="142" t="str">
        <f>IF('2 - Unit Info'!P255&lt;&gt;"",'2 - Unit Info'!P255,"")</f>
        <v/>
      </c>
      <c r="D255" s="143">
        <f>'7 - Per Unit Allowance'!F258</f>
        <v>0</v>
      </c>
      <c r="E255" s="146"/>
    </row>
    <row r="256" spans="1:5" s="2" customFormat="1" ht="15.75" x14ac:dyDescent="0.25">
      <c r="A256" s="106" t="str">
        <f>IF('2 - Unit Info'!A256&lt;&gt;"",'2 - Unit Info'!A256,"")</f>
        <v/>
      </c>
      <c r="B256" s="169" t="str">
        <f>IF('2 - Unit Info'!K256&lt;&gt;"",'2 - Unit Info'!K256,"")</f>
        <v/>
      </c>
      <c r="C256" s="142" t="str">
        <f>IF('2 - Unit Info'!P256&lt;&gt;"",'2 - Unit Info'!P256,"")</f>
        <v/>
      </c>
      <c r="D256" s="143">
        <f>'7 - Per Unit Allowance'!F259</f>
        <v>0</v>
      </c>
      <c r="E256" s="146"/>
    </row>
    <row r="257" spans="1:5" s="2" customFormat="1" ht="15.75" x14ac:dyDescent="0.25">
      <c r="A257" s="106" t="str">
        <f>IF('2 - Unit Info'!A257&lt;&gt;"",'2 - Unit Info'!A257,"")</f>
        <v/>
      </c>
      <c r="B257" s="169" t="str">
        <f>IF('2 - Unit Info'!K257&lt;&gt;"",'2 - Unit Info'!K257,"")</f>
        <v/>
      </c>
      <c r="C257" s="142" t="str">
        <f>IF('2 - Unit Info'!P257&lt;&gt;"",'2 - Unit Info'!P257,"")</f>
        <v/>
      </c>
      <c r="D257" s="143">
        <f>'7 - Per Unit Allowance'!F260</f>
        <v>0</v>
      </c>
      <c r="E257" s="146"/>
    </row>
    <row r="258" spans="1:5" s="2" customFormat="1" ht="15.75" x14ac:dyDescent="0.25">
      <c r="A258" s="106" t="str">
        <f>IF('2 - Unit Info'!A258&lt;&gt;"",'2 - Unit Info'!A258,"")</f>
        <v/>
      </c>
      <c r="B258" s="169" t="str">
        <f>IF('2 - Unit Info'!K258&lt;&gt;"",'2 - Unit Info'!K258,"")</f>
        <v/>
      </c>
      <c r="C258" s="142" t="str">
        <f>IF('2 - Unit Info'!P258&lt;&gt;"",'2 - Unit Info'!P258,"")</f>
        <v/>
      </c>
      <c r="D258" s="143">
        <f>'7 - Per Unit Allowance'!F261</f>
        <v>0</v>
      </c>
      <c r="E258" s="146"/>
    </row>
    <row r="259" spans="1:5" s="2" customFormat="1" ht="15.75" x14ac:dyDescent="0.25">
      <c r="A259" s="106" t="str">
        <f>IF('2 - Unit Info'!A259&lt;&gt;"",'2 - Unit Info'!A259,"")</f>
        <v/>
      </c>
      <c r="B259" s="169" t="str">
        <f>IF('2 - Unit Info'!K259&lt;&gt;"",'2 - Unit Info'!K259,"")</f>
        <v/>
      </c>
      <c r="C259" s="142" t="str">
        <f>IF('2 - Unit Info'!P259&lt;&gt;"",'2 - Unit Info'!P259,"")</f>
        <v/>
      </c>
      <c r="D259" s="143">
        <f>'7 - Per Unit Allowance'!F262</f>
        <v>0</v>
      </c>
      <c r="E259" s="146"/>
    </row>
    <row r="260" spans="1:5" s="2" customFormat="1" ht="15.75" x14ac:dyDescent="0.25">
      <c r="A260" s="106" t="str">
        <f>IF('2 - Unit Info'!A260&lt;&gt;"",'2 - Unit Info'!A260,"")</f>
        <v/>
      </c>
      <c r="B260" s="169" t="str">
        <f>IF('2 - Unit Info'!K260&lt;&gt;"",'2 - Unit Info'!K260,"")</f>
        <v/>
      </c>
      <c r="C260" s="142" t="str">
        <f>IF('2 - Unit Info'!P260&lt;&gt;"",'2 - Unit Info'!P260,"")</f>
        <v/>
      </c>
      <c r="D260" s="143">
        <f>'7 - Per Unit Allowance'!F263</f>
        <v>0</v>
      </c>
      <c r="E260" s="146"/>
    </row>
    <row r="261" spans="1:5" s="2" customFormat="1" ht="15.75" x14ac:dyDescent="0.25">
      <c r="A261" s="106" t="str">
        <f>IF('2 - Unit Info'!A261&lt;&gt;"",'2 - Unit Info'!A261,"")</f>
        <v/>
      </c>
      <c r="B261" s="169" t="str">
        <f>IF('2 - Unit Info'!K261&lt;&gt;"",'2 - Unit Info'!K261,"")</f>
        <v/>
      </c>
      <c r="C261" s="142" t="str">
        <f>IF('2 - Unit Info'!P261&lt;&gt;"",'2 - Unit Info'!P261,"")</f>
        <v/>
      </c>
      <c r="D261" s="143">
        <f>'7 - Per Unit Allowance'!F264</f>
        <v>0</v>
      </c>
      <c r="E261" s="146"/>
    </row>
    <row r="262" spans="1:5" s="2" customFormat="1" ht="15.75" x14ac:dyDescent="0.25">
      <c r="A262" s="106" t="str">
        <f>IF('2 - Unit Info'!A262&lt;&gt;"",'2 - Unit Info'!A262,"")</f>
        <v/>
      </c>
      <c r="B262" s="169" t="str">
        <f>IF('2 - Unit Info'!K262&lt;&gt;"",'2 - Unit Info'!K262,"")</f>
        <v/>
      </c>
      <c r="C262" s="142" t="str">
        <f>IF('2 - Unit Info'!P262&lt;&gt;"",'2 - Unit Info'!P262,"")</f>
        <v/>
      </c>
      <c r="D262" s="143">
        <f>'7 - Per Unit Allowance'!F265</f>
        <v>0</v>
      </c>
      <c r="E262" s="146"/>
    </row>
    <row r="263" spans="1:5" s="2" customFormat="1" ht="15.75" x14ac:dyDescent="0.25">
      <c r="A263" s="106" t="str">
        <f>IF('2 - Unit Info'!A263&lt;&gt;"",'2 - Unit Info'!A263,"")</f>
        <v/>
      </c>
      <c r="B263" s="169" t="str">
        <f>IF('2 - Unit Info'!K263&lt;&gt;"",'2 - Unit Info'!K263,"")</f>
        <v/>
      </c>
      <c r="C263" s="142" t="str">
        <f>IF('2 - Unit Info'!P263&lt;&gt;"",'2 - Unit Info'!P263,"")</f>
        <v/>
      </c>
      <c r="D263" s="143">
        <f>'7 - Per Unit Allowance'!F266</f>
        <v>0</v>
      </c>
      <c r="E263" s="146"/>
    </row>
    <row r="264" spans="1:5" s="2" customFormat="1" ht="15.75" x14ac:dyDescent="0.25">
      <c r="A264" s="106" t="str">
        <f>IF('2 - Unit Info'!A264&lt;&gt;"",'2 - Unit Info'!A264,"")</f>
        <v/>
      </c>
      <c r="B264" s="169" t="str">
        <f>IF('2 - Unit Info'!K264&lt;&gt;"",'2 - Unit Info'!K264,"")</f>
        <v/>
      </c>
      <c r="C264" s="142" t="str">
        <f>IF('2 - Unit Info'!P264&lt;&gt;"",'2 - Unit Info'!P264,"")</f>
        <v/>
      </c>
      <c r="D264" s="143">
        <f>'7 - Per Unit Allowance'!F267</f>
        <v>0</v>
      </c>
      <c r="E264" s="146"/>
    </row>
    <row r="265" spans="1:5" s="2" customFormat="1" ht="15.75" x14ac:dyDescent="0.25">
      <c r="A265" s="106" t="str">
        <f>IF('2 - Unit Info'!A265&lt;&gt;"",'2 - Unit Info'!A265,"")</f>
        <v/>
      </c>
      <c r="B265" s="169" t="str">
        <f>IF('2 - Unit Info'!K265&lt;&gt;"",'2 - Unit Info'!K265,"")</f>
        <v/>
      </c>
      <c r="C265" s="142" t="str">
        <f>IF('2 - Unit Info'!P265&lt;&gt;"",'2 - Unit Info'!P265,"")</f>
        <v/>
      </c>
      <c r="D265" s="143">
        <f>'7 - Per Unit Allowance'!F268</f>
        <v>0</v>
      </c>
      <c r="E265" s="146"/>
    </row>
    <row r="266" spans="1:5" s="2" customFormat="1" ht="15.75" x14ac:dyDescent="0.25">
      <c r="A266" s="106" t="str">
        <f>IF('2 - Unit Info'!A266&lt;&gt;"",'2 - Unit Info'!A266,"")</f>
        <v/>
      </c>
      <c r="B266" s="169" t="str">
        <f>IF('2 - Unit Info'!K266&lt;&gt;"",'2 - Unit Info'!K266,"")</f>
        <v/>
      </c>
      <c r="C266" s="142" t="str">
        <f>IF('2 - Unit Info'!P266&lt;&gt;"",'2 - Unit Info'!P266,"")</f>
        <v/>
      </c>
      <c r="D266" s="143">
        <f>'7 - Per Unit Allowance'!F269</f>
        <v>0</v>
      </c>
      <c r="E266" s="146"/>
    </row>
    <row r="267" spans="1:5" s="2" customFormat="1" ht="15.75" x14ac:dyDescent="0.25">
      <c r="A267" s="106" t="str">
        <f>IF('2 - Unit Info'!A267&lt;&gt;"",'2 - Unit Info'!A267,"")</f>
        <v/>
      </c>
      <c r="B267" s="169" t="str">
        <f>IF('2 - Unit Info'!K267&lt;&gt;"",'2 - Unit Info'!K267,"")</f>
        <v/>
      </c>
      <c r="C267" s="142" t="str">
        <f>IF('2 - Unit Info'!P267&lt;&gt;"",'2 - Unit Info'!P267,"")</f>
        <v/>
      </c>
      <c r="D267" s="143">
        <f>'7 - Per Unit Allowance'!F270</f>
        <v>0</v>
      </c>
      <c r="E267" s="146"/>
    </row>
    <row r="268" spans="1:5" s="2" customFormat="1" ht="15.75" x14ac:dyDescent="0.25">
      <c r="A268" s="106" t="str">
        <f>IF('2 - Unit Info'!A268&lt;&gt;"",'2 - Unit Info'!A268,"")</f>
        <v/>
      </c>
      <c r="B268" s="169" t="str">
        <f>IF('2 - Unit Info'!K268&lt;&gt;"",'2 - Unit Info'!K268,"")</f>
        <v/>
      </c>
      <c r="C268" s="142" t="str">
        <f>IF('2 - Unit Info'!P268&lt;&gt;"",'2 - Unit Info'!P268,"")</f>
        <v/>
      </c>
      <c r="D268" s="143">
        <f>'7 - Per Unit Allowance'!F271</f>
        <v>0</v>
      </c>
      <c r="E268" s="146"/>
    </row>
    <row r="269" spans="1:5" s="2" customFormat="1" ht="15.75" x14ac:dyDescent="0.25">
      <c r="A269" s="106" t="str">
        <f>IF('2 - Unit Info'!A269&lt;&gt;"",'2 - Unit Info'!A269,"")</f>
        <v/>
      </c>
      <c r="B269" s="169" t="str">
        <f>IF('2 - Unit Info'!K269&lt;&gt;"",'2 - Unit Info'!K269,"")</f>
        <v/>
      </c>
      <c r="C269" s="142" t="str">
        <f>IF('2 - Unit Info'!P269&lt;&gt;"",'2 - Unit Info'!P269,"")</f>
        <v/>
      </c>
      <c r="D269" s="143">
        <f>'7 - Per Unit Allowance'!F272</f>
        <v>0</v>
      </c>
      <c r="E269" s="146"/>
    </row>
    <row r="270" spans="1:5" s="2" customFormat="1" ht="15.75" x14ac:dyDescent="0.25">
      <c r="A270" s="106" t="str">
        <f>IF('2 - Unit Info'!A270&lt;&gt;"",'2 - Unit Info'!A270,"")</f>
        <v/>
      </c>
      <c r="B270" s="169" t="str">
        <f>IF('2 - Unit Info'!K270&lt;&gt;"",'2 - Unit Info'!K270,"")</f>
        <v/>
      </c>
      <c r="C270" s="142" t="str">
        <f>IF('2 - Unit Info'!P270&lt;&gt;"",'2 - Unit Info'!P270,"")</f>
        <v/>
      </c>
      <c r="D270" s="143">
        <f>'7 - Per Unit Allowance'!F273</f>
        <v>0</v>
      </c>
      <c r="E270" s="146"/>
    </row>
    <row r="271" spans="1:5" s="2" customFormat="1" ht="15.75" x14ac:dyDescent="0.25">
      <c r="A271" s="106" t="str">
        <f>IF('2 - Unit Info'!A271&lt;&gt;"",'2 - Unit Info'!A271,"")</f>
        <v/>
      </c>
      <c r="B271" s="169" t="str">
        <f>IF('2 - Unit Info'!K271&lt;&gt;"",'2 - Unit Info'!K271,"")</f>
        <v/>
      </c>
      <c r="C271" s="142" t="str">
        <f>IF('2 - Unit Info'!P271&lt;&gt;"",'2 - Unit Info'!P271,"")</f>
        <v/>
      </c>
      <c r="D271" s="143">
        <f>'7 - Per Unit Allowance'!F274</f>
        <v>0</v>
      </c>
      <c r="E271" s="146"/>
    </row>
    <row r="272" spans="1:5" s="2" customFormat="1" ht="15.75" x14ac:dyDescent="0.25">
      <c r="A272" s="106" t="str">
        <f>IF('2 - Unit Info'!A272&lt;&gt;"",'2 - Unit Info'!A272,"")</f>
        <v/>
      </c>
      <c r="B272" s="169" t="str">
        <f>IF('2 - Unit Info'!K272&lt;&gt;"",'2 - Unit Info'!K272,"")</f>
        <v/>
      </c>
      <c r="C272" s="142" t="str">
        <f>IF('2 - Unit Info'!P272&lt;&gt;"",'2 - Unit Info'!P272,"")</f>
        <v/>
      </c>
      <c r="D272" s="143">
        <f>'7 - Per Unit Allowance'!F275</f>
        <v>0</v>
      </c>
      <c r="E272" s="146"/>
    </row>
    <row r="273" spans="1:5" s="2" customFormat="1" ht="15.75" x14ac:dyDescent="0.25">
      <c r="A273" s="106" t="str">
        <f>IF('2 - Unit Info'!A273&lt;&gt;"",'2 - Unit Info'!A273,"")</f>
        <v/>
      </c>
      <c r="B273" s="169" t="str">
        <f>IF('2 - Unit Info'!K273&lt;&gt;"",'2 - Unit Info'!K273,"")</f>
        <v/>
      </c>
      <c r="C273" s="142" t="str">
        <f>IF('2 - Unit Info'!P273&lt;&gt;"",'2 - Unit Info'!P273,"")</f>
        <v/>
      </c>
      <c r="D273" s="143">
        <f>'7 - Per Unit Allowance'!F276</f>
        <v>0</v>
      </c>
      <c r="E273" s="146"/>
    </row>
    <row r="274" spans="1:5" s="2" customFormat="1" ht="15.75" x14ac:dyDescent="0.25">
      <c r="A274" s="106" t="str">
        <f>IF('2 - Unit Info'!A274&lt;&gt;"",'2 - Unit Info'!A274,"")</f>
        <v/>
      </c>
      <c r="B274" s="169" t="str">
        <f>IF('2 - Unit Info'!K274&lt;&gt;"",'2 - Unit Info'!K274,"")</f>
        <v/>
      </c>
      <c r="C274" s="142" t="str">
        <f>IF('2 - Unit Info'!P274&lt;&gt;"",'2 - Unit Info'!P274,"")</f>
        <v/>
      </c>
      <c r="D274" s="143">
        <f>'7 - Per Unit Allowance'!F277</f>
        <v>0</v>
      </c>
      <c r="E274" s="146"/>
    </row>
    <row r="275" spans="1:5" s="2" customFormat="1" ht="15.75" x14ac:dyDescent="0.25">
      <c r="A275" s="106" t="str">
        <f>IF('2 - Unit Info'!A275&lt;&gt;"",'2 - Unit Info'!A275,"")</f>
        <v/>
      </c>
      <c r="B275" s="169" t="str">
        <f>IF('2 - Unit Info'!K275&lt;&gt;"",'2 - Unit Info'!K275,"")</f>
        <v/>
      </c>
      <c r="C275" s="142" t="str">
        <f>IF('2 - Unit Info'!P275&lt;&gt;"",'2 - Unit Info'!P275,"")</f>
        <v/>
      </c>
      <c r="D275" s="143">
        <f>'7 - Per Unit Allowance'!F278</f>
        <v>0</v>
      </c>
      <c r="E275" s="146"/>
    </row>
    <row r="276" spans="1:5" s="2" customFormat="1" ht="15.75" x14ac:dyDescent="0.25">
      <c r="A276" s="106" t="str">
        <f>IF('2 - Unit Info'!A276&lt;&gt;"",'2 - Unit Info'!A276,"")</f>
        <v/>
      </c>
      <c r="B276" s="169" t="str">
        <f>IF('2 - Unit Info'!K276&lt;&gt;"",'2 - Unit Info'!K276,"")</f>
        <v/>
      </c>
      <c r="C276" s="142" t="str">
        <f>IF('2 - Unit Info'!P276&lt;&gt;"",'2 - Unit Info'!P276,"")</f>
        <v/>
      </c>
      <c r="D276" s="143">
        <f>'7 - Per Unit Allowance'!F279</f>
        <v>0</v>
      </c>
      <c r="E276" s="146"/>
    </row>
    <row r="277" spans="1:5" s="2" customFormat="1" ht="15.75" x14ac:dyDescent="0.25">
      <c r="A277" s="106" t="str">
        <f>IF('2 - Unit Info'!A277&lt;&gt;"",'2 - Unit Info'!A277,"")</f>
        <v/>
      </c>
      <c r="B277" s="169" t="str">
        <f>IF('2 - Unit Info'!K277&lt;&gt;"",'2 - Unit Info'!K277,"")</f>
        <v/>
      </c>
      <c r="C277" s="142" t="str">
        <f>IF('2 - Unit Info'!P277&lt;&gt;"",'2 - Unit Info'!P277,"")</f>
        <v/>
      </c>
      <c r="D277" s="143">
        <f>'7 - Per Unit Allowance'!F280</f>
        <v>0</v>
      </c>
      <c r="E277" s="146"/>
    </row>
    <row r="278" spans="1:5" s="2" customFormat="1" ht="15.75" x14ac:dyDescent="0.25">
      <c r="A278" s="106" t="str">
        <f>IF('2 - Unit Info'!A278&lt;&gt;"",'2 - Unit Info'!A278,"")</f>
        <v/>
      </c>
      <c r="B278" s="169" t="str">
        <f>IF('2 - Unit Info'!K278&lt;&gt;"",'2 - Unit Info'!K278,"")</f>
        <v/>
      </c>
      <c r="C278" s="142" t="str">
        <f>IF('2 - Unit Info'!P278&lt;&gt;"",'2 - Unit Info'!P278,"")</f>
        <v/>
      </c>
      <c r="D278" s="143">
        <f>'7 - Per Unit Allowance'!F281</f>
        <v>0</v>
      </c>
      <c r="E278" s="146"/>
    </row>
    <row r="279" spans="1:5" s="2" customFormat="1" ht="15.75" x14ac:dyDescent="0.25">
      <c r="A279" s="106" t="str">
        <f>IF('2 - Unit Info'!A279&lt;&gt;"",'2 - Unit Info'!A279,"")</f>
        <v/>
      </c>
      <c r="B279" s="169" t="str">
        <f>IF('2 - Unit Info'!K279&lt;&gt;"",'2 - Unit Info'!K279,"")</f>
        <v/>
      </c>
      <c r="C279" s="142" t="str">
        <f>IF('2 - Unit Info'!P279&lt;&gt;"",'2 - Unit Info'!P279,"")</f>
        <v/>
      </c>
      <c r="D279" s="143">
        <f>'7 - Per Unit Allowance'!F282</f>
        <v>0</v>
      </c>
      <c r="E279" s="146"/>
    </row>
    <row r="280" spans="1:5" s="2" customFormat="1" ht="15.75" x14ac:dyDescent="0.25">
      <c r="A280" s="106" t="str">
        <f>IF('2 - Unit Info'!A280&lt;&gt;"",'2 - Unit Info'!A280,"")</f>
        <v/>
      </c>
      <c r="B280" s="169" t="str">
        <f>IF('2 - Unit Info'!K280&lt;&gt;"",'2 - Unit Info'!K280,"")</f>
        <v/>
      </c>
      <c r="C280" s="142" t="str">
        <f>IF('2 - Unit Info'!P280&lt;&gt;"",'2 - Unit Info'!P280,"")</f>
        <v/>
      </c>
      <c r="D280" s="143">
        <f>'7 - Per Unit Allowance'!F283</f>
        <v>0</v>
      </c>
      <c r="E280" s="146"/>
    </row>
    <row r="281" spans="1:5" s="2" customFormat="1" ht="15.75" x14ac:dyDescent="0.25">
      <c r="A281" s="106" t="str">
        <f>IF('2 - Unit Info'!A281&lt;&gt;"",'2 - Unit Info'!A281,"")</f>
        <v/>
      </c>
      <c r="B281" s="169" t="str">
        <f>IF('2 - Unit Info'!K281&lt;&gt;"",'2 - Unit Info'!K281,"")</f>
        <v/>
      </c>
      <c r="C281" s="142" t="str">
        <f>IF('2 - Unit Info'!P281&lt;&gt;"",'2 - Unit Info'!P281,"")</f>
        <v/>
      </c>
      <c r="D281" s="143">
        <f>'7 - Per Unit Allowance'!F284</f>
        <v>0</v>
      </c>
      <c r="E281" s="146"/>
    </row>
    <row r="282" spans="1:5" s="2" customFormat="1" ht="15.75" x14ac:dyDescent="0.25">
      <c r="A282" s="106" t="str">
        <f>IF('2 - Unit Info'!A282&lt;&gt;"",'2 - Unit Info'!A282,"")</f>
        <v/>
      </c>
      <c r="B282" s="169" t="str">
        <f>IF('2 - Unit Info'!K282&lt;&gt;"",'2 - Unit Info'!K282,"")</f>
        <v/>
      </c>
      <c r="C282" s="142" t="str">
        <f>IF('2 - Unit Info'!P282&lt;&gt;"",'2 - Unit Info'!P282,"")</f>
        <v/>
      </c>
      <c r="D282" s="143">
        <f>'7 - Per Unit Allowance'!F285</f>
        <v>0</v>
      </c>
      <c r="E282" s="146"/>
    </row>
    <row r="283" spans="1:5" s="2" customFormat="1" ht="15.75" x14ac:dyDescent="0.25">
      <c r="A283" s="106" t="str">
        <f>IF('2 - Unit Info'!A283&lt;&gt;"",'2 - Unit Info'!A283,"")</f>
        <v/>
      </c>
      <c r="B283" s="169" t="str">
        <f>IF('2 - Unit Info'!K283&lt;&gt;"",'2 - Unit Info'!K283,"")</f>
        <v/>
      </c>
      <c r="C283" s="142" t="str">
        <f>IF('2 - Unit Info'!P283&lt;&gt;"",'2 - Unit Info'!P283,"")</f>
        <v/>
      </c>
      <c r="D283" s="143">
        <f>'7 - Per Unit Allowance'!F286</f>
        <v>0</v>
      </c>
      <c r="E283" s="146"/>
    </row>
    <row r="284" spans="1:5" s="2" customFormat="1" ht="15.75" x14ac:dyDescent="0.25">
      <c r="A284" s="106" t="str">
        <f>IF('2 - Unit Info'!A284&lt;&gt;"",'2 - Unit Info'!A284,"")</f>
        <v/>
      </c>
      <c r="B284" s="169" t="str">
        <f>IF('2 - Unit Info'!K284&lt;&gt;"",'2 - Unit Info'!K284,"")</f>
        <v/>
      </c>
      <c r="C284" s="142" t="str">
        <f>IF('2 - Unit Info'!P284&lt;&gt;"",'2 - Unit Info'!P284,"")</f>
        <v/>
      </c>
      <c r="D284" s="143">
        <f>'7 - Per Unit Allowance'!F287</f>
        <v>0</v>
      </c>
      <c r="E284" s="146"/>
    </row>
    <row r="285" spans="1:5" s="2" customFormat="1" ht="15.75" x14ac:dyDescent="0.25">
      <c r="A285" s="106" t="str">
        <f>IF('2 - Unit Info'!A285&lt;&gt;"",'2 - Unit Info'!A285,"")</f>
        <v/>
      </c>
      <c r="B285" s="169" t="str">
        <f>IF('2 - Unit Info'!K285&lt;&gt;"",'2 - Unit Info'!K285,"")</f>
        <v/>
      </c>
      <c r="C285" s="142" t="str">
        <f>IF('2 - Unit Info'!P285&lt;&gt;"",'2 - Unit Info'!P285,"")</f>
        <v/>
      </c>
      <c r="D285" s="143">
        <f>'7 - Per Unit Allowance'!F288</f>
        <v>0</v>
      </c>
      <c r="E285" s="146"/>
    </row>
    <row r="286" spans="1:5" s="2" customFormat="1" ht="15.75" x14ac:dyDescent="0.25">
      <c r="A286" s="106" t="str">
        <f>IF('2 - Unit Info'!A286&lt;&gt;"",'2 - Unit Info'!A286,"")</f>
        <v/>
      </c>
      <c r="B286" s="169" t="str">
        <f>IF('2 - Unit Info'!K286&lt;&gt;"",'2 - Unit Info'!K286,"")</f>
        <v/>
      </c>
      <c r="C286" s="142" t="str">
        <f>IF('2 - Unit Info'!P286&lt;&gt;"",'2 - Unit Info'!P286,"")</f>
        <v/>
      </c>
      <c r="D286" s="143">
        <f>'7 - Per Unit Allowance'!F289</f>
        <v>0</v>
      </c>
      <c r="E286" s="146"/>
    </row>
    <row r="287" spans="1:5" s="2" customFormat="1" ht="15.75" x14ac:dyDescent="0.25">
      <c r="A287" s="106" t="str">
        <f>IF('2 - Unit Info'!A287&lt;&gt;"",'2 - Unit Info'!A287,"")</f>
        <v/>
      </c>
      <c r="B287" s="169" t="str">
        <f>IF('2 - Unit Info'!K287&lt;&gt;"",'2 - Unit Info'!K287,"")</f>
        <v/>
      </c>
      <c r="C287" s="142" t="str">
        <f>IF('2 - Unit Info'!P287&lt;&gt;"",'2 - Unit Info'!P287,"")</f>
        <v/>
      </c>
      <c r="D287" s="143">
        <f>'7 - Per Unit Allowance'!F290</f>
        <v>0</v>
      </c>
      <c r="E287" s="146"/>
    </row>
    <row r="288" spans="1:5" s="2" customFormat="1" ht="15.75" x14ac:dyDescent="0.25">
      <c r="A288" s="106" t="str">
        <f>IF('2 - Unit Info'!A288&lt;&gt;"",'2 - Unit Info'!A288,"")</f>
        <v/>
      </c>
      <c r="B288" s="169" t="str">
        <f>IF('2 - Unit Info'!K288&lt;&gt;"",'2 - Unit Info'!K288,"")</f>
        <v/>
      </c>
      <c r="C288" s="142" t="str">
        <f>IF('2 - Unit Info'!P288&lt;&gt;"",'2 - Unit Info'!P288,"")</f>
        <v/>
      </c>
      <c r="D288" s="143">
        <f>'7 - Per Unit Allowance'!F291</f>
        <v>0</v>
      </c>
      <c r="E288" s="146"/>
    </row>
    <row r="289" spans="1:5" s="2" customFormat="1" ht="15.75" x14ac:dyDescent="0.25">
      <c r="A289" s="106" t="str">
        <f>IF('2 - Unit Info'!A289&lt;&gt;"",'2 - Unit Info'!A289,"")</f>
        <v/>
      </c>
      <c r="B289" s="169" t="str">
        <f>IF('2 - Unit Info'!K289&lt;&gt;"",'2 - Unit Info'!K289,"")</f>
        <v/>
      </c>
      <c r="C289" s="142" t="str">
        <f>IF('2 - Unit Info'!P289&lt;&gt;"",'2 - Unit Info'!P289,"")</f>
        <v/>
      </c>
      <c r="D289" s="143">
        <f>'7 - Per Unit Allowance'!F292</f>
        <v>0</v>
      </c>
      <c r="E289" s="146"/>
    </row>
    <row r="290" spans="1:5" s="2" customFormat="1" ht="15.75" x14ac:dyDescent="0.25">
      <c r="A290" s="106" t="str">
        <f>IF('2 - Unit Info'!A290&lt;&gt;"",'2 - Unit Info'!A290,"")</f>
        <v/>
      </c>
      <c r="B290" s="169" t="str">
        <f>IF('2 - Unit Info'!K290&lt;&gt;"",'2 - Unit Info'!K290,"")</f>
        <v/>
      </c>
      <c r="C290" s="142" t="str">
        <f>IF('2 - Unit Info'!P290&lt;&gt;"",'2 - Unit Info'!P290,"")</f>
        <v/>
      </c>
      <c r="D290" s="143">
        <f>'7 - Per Unit Allowance'!F293</f>
        <v>0</v>
      </c>
      <c r="E290" s="146"/>
    </row>
    <row r="291" spans="1:5" s="2" customFormat="1" ht="15.75" x14ac:dyDescent="0.25">
      <c r="A291" s="106" t="str">
        <f>IF('2 - Unit Info'!A291&lt;&gt;"",'2 - Unit Info'!A291,"")</f>
        <v/>
      </c>
      <c r="B291" s="169" t="str">
        <f>IF('2 - Unit Info'!K291&lt;&gt;"",'2 - Unit Info'!K291,"")</f>
        <v/>
      </c>
      <c r="C291" s="142" t="str">
        <f>IF('2 - Unit Info'!P291&lt;&gt;"",'2 - Unit Info'!P291,"")</f>
        <v/>
      </c>
      <c r="D291" s="143">
        <f>'7 - Per Unit Allowance'!F294</f>
        <v>0</v>
      </c>
      <c r="E291" s="146"/>
    </row>
    <row r="292" spans="1:5" s="2" customFormat="1" ht="15.75" x14ac:dyDescent="0.25">
      <c r="A292" s="106" t="str">
        <f>IF('2 - Unit Info'!A292&lt;&gt;"",'2 - Unit Info'!A292,"")</f>
        <v/>
      </c>
      <c r="B292" s="169" t="str">
        <f>IF('2 - Unit Info'!K292&lt;&gt;"",'2 - Unit Info'!K292,"")</f>
        <v/>
      </c>
      <c r="C292" s="142" t="str">
        <f>IF('2 - Unit Info'!P292&lt;&gt;"",'2 - Unit Info'!P292,"")</f>
        <v/>
      </c>
      <c r="D292" s="143">
        <f>'7 - Per Unit Allowance'!F295</f>
        <v>0</v>
      </c>
      <c r="E292" s="146"/>
    </row>
    <row r="293" spans="1:5" s="2" customFormat="1" ht="15.75" x14ac:dyDescent="0.25">
      <c r="A293" s="106" t="str">
        <f>IF('2 - Unit Info'!A293&lt;&gt;"",'2 - Unit Info'!A293,"")</f>
        <v/>
      </c>
      <c r="B293" s="169" t="str">
        <f>IF('2 - Unit Info'!K293&lt;&gt;"",'2 - Unit Info'!K293,"")</f>
        <v/>
      </c>
      <c r="C293" s="142" t="str">
        <f>IF('2 - Unit Info'!P293&lt;&gt;"",'2 - Unit Info'!P293,"")</f>
        <v/>
      </c>
      <c r="D293" s="143">
        <f>'7 - Per Unit Allowance'!F296</f>
        <v>0</v>
      </c>
      <c r="E293" s="146"/>
    </row>
    <row r="294" spans="1:5" s="2" customFormat="1" ht="15.75" x14ac:dyDescent="0.25">
      <c r="A294" s="106" t="str">
        <f>IF('2 - Unit Info'!A294&lt;&gt;"",'2 - Unit Info'!A294,"")</f>
        <v/>
      </c>
      <c r="B294" s="169" t="str">
        <f>IF('2 - Unit Info'!K294&lt;&gt;"",'2 - Unit Info'!K294,"")</f>
        <v/>
      </c>
      <c r="C294" s="142" t="str">
        <f>IF('2 - Unit Info'!P294&lt;&gt;"",'2 - Unit Info'!P294,"")</f>
        <v/>
      </c>
      <c r="D294" s="143">
        <f>'7 - Per Unit Allowance'!F297</f>
        <v>0</v>
      </c>
      <c r="E294" s="146"/>
    </row>
    <row r="295" spans="1:5" s="2" customFormat="1" ht="15.75" x14ac:dyDescent="0.25">
      <c r="A295" s="106" t="str">
        <f>IF('2 - Unit Info'!A295&lt;&gt;"",'2 - Unit Info'!A295,"")</f>
        <v/>
      </c>
      <c r="B295" s="169" t="str">
        <f>IF('2 - Unit Info'!K295&lt;&gt;"",'2 - Unit Info'!K295,"")</f>
        <v/>
      </c>
      <c r="C295" s="142" t="str">
        <f>IF('2 - Unit Info'!P295&lt;&gt;"",'2 - Unit Info'!P295,"")</f>
        <v/>
      </c>
      <c r="D295" s="143">
        <f>'7 - Per Unit Allowance'!F298</f>
        <v>0</v>
      </c>
      <c r="E295" s="146"/>
    </row>
    <row r="296" spans="1:5" s="2" customFormat="1" ht="15.75" x14ac:dyDescent="0.25">
      <c r="A296" s="106" t="str">
        <f>IF('2 - Unit Info'!A296&lt;&gt;"",'2 - Unit Info'!A296,"")</f>
        <v/>
      </c>
      <c r="B296" s="169" t="str">
        <f>IF('2 - Unit Info'!K296&lt;&gt;"",'2 - Unit Info'!K296,"")</f>
        <v/>
      </c>
      <c r="C296" s="142" t="str">
        <f>IF('2 - Unit Info'!P296&lt;&gt;"",'2 - Unit Info'!P296,"")</f>
        <v/>
      </c>
      <c r="D296" s="143">
        <f>'7 - Per Unit Allowance'!F299</f>
        <v>0</v>
      </c>
      <c r="E296" s="146"/>
    </row>
    <row r="297" spans="1:5" s="2" customFormat="1" ht="15.75" x14ac:dyDescent="0.25">
      <c r="A297" s="106" t="str">
        <f>IF('2 - Unit Info'!A297&lt;&gt;"",'2 - Unit Info'!A297,"")</f>
        <v/>
      </c>
      <c r="B297" s="169" t="str">
        <f>IF('2 - Unit Info'!K297&lt;&gt;"",'2 - Unit Info'!K297,"")</f>
        <v/>
      </c>
      <c r="C297" s="142" t="str">
        <f>IF('2 - Unit Info'!P297&lt;&gt;"",'2 - Unit Info'!P297,"")</f>
        <v/>
      </c>
      <c r="D297" s="143">
        <f>'7 - Per Unit Allowance'!F300</f>
        <v>0</v>
      </c>
      <c r="E297" s="146"/>
    </row>
    <row r="298" spans="1:5" s="2" customFormat="1" ht="15.75" x14ac:dyDescent="0.25">
      <c r="A298" s="106" t="str">
        <f>IF('2 - Unit Info'!A298&lt;&gt;"",'2 - Unit Info'!A298,"")</f>
        <v/>
      </c>
      <c r="B298" s="169" t="str">
        <f>IF('2 - Unit Info'!K298&lt;&gt;"",'2 - Unit Info'!K298,"")</f>
        <v/>
      </c>
      <c r="C298" s="142" t="str">
        <f>IF('2 - Unit Info'!P298&lt;&gt;"",'2 - Unit Info'!P298,"")</f>
        <v/>
      </c>
      <c r="D298" s="143">
        <f>'7 - Per Unit Allowance'!F301</f>
        <v>0</v>
      </c>
      <c r="E298" s="146"/>
    </row>
    <row r="299" spans="1:5" s="2" customFormat="1" ht="15.75" x14ac:dyDescent="0.25">
      <c r="A299" s="106" t="str">
        <f>IF('2 - Unit Info'!A299&lt;&gt;"",'2 - Unit Info'!A299,"")</f>
        <v/>
      </c>
      <c r="B299" s="169" t="str">
        <f>IF('2 - Unit Info'!K299&lt;&gt;"",'2 - Unit Info'!K299,"")</f>
        <v/>
      </c>
      <c r="C299" s="142" t="str">
        <f>IF('2 - Unit Info'!P299&lt;&gt;"",'2 - Unit Info'!P299,"")</f>
        <v/>
      </c>
      <c r="D299" s="143">
        <f>'7 - Per Unit Allowance'!F302</f>
        <v>0</v>
      </c>
      <c r="E299" s="146"/>
    </row>
    <row r="300" spans="1:5" s="2" customFormat="1" ht="15.75" x14ac:dyDescent="0.25">
      <c r="A300" s="106" t="str">
        <f>IF('2 - Unit Info'!A300&lt;&gt;"",'2 - Unit Info'!A300,"")</f>
        <v/>
      </c>
      <c r="B300" s="169" t="str">
        <f>IF('2 - Unit Info'!K300&lt;&gt;"",'2 - Unit Info'!K300,"")</f>
        <v/>
      </c>
      <c r="C300" s="142" t="str">
        <f>IF('2 - Unit Info'!P300&lt;&gt;"",'2 - Unit Info'!P300,"")</f>
        <v/>
      </c>
      <c r="D300" s="143">
        <f>'7 - Per Unit Allowance'!F303</f>
        <v>0</v>
      </c>
      <c r="E300" s="146"/>
    </row>
    <row r="301" spans="1:5" s="2" customFormat="1" ht="15.75" x14ac:dyDescent="0.25">
      <c r="A301" s="106" t="str">
        <f>IF('2 - Unit Info'!A301&lt;&gt;"",'2 - Unit Info'!A301,"")</f>
        <v/>
      </c>
      <c r="B301" s="169" t="str">
        <f>IF('2 - Unit Info'!K301&lt;&gt;"",'2 - Unit Info'!K301,"")</f>
        <v/>
      </c>
      <c r="C301" s="142" t="str">
        <f>IF('2 - Unit Info'!P301&lt;&gt;"",'2 - Unit Info'!P301,"")</f>
        <v/>
      </c>
      <c r="D301" s="143">
        <f>'7 - Per Unit Allowance'!F304</f>
        <v>0</v>
      </c>
      <c r="E301" s="146"/>
    </row>
    <row r="302" spans="1:5" s="2" customFormat="1" ht="15.75" x14ac:dyDescent="0.25">
      <c r="A302" s="106" t="str">
        <f>IF('2 - Unit Info'!A302&lt;&gt;"",'2 - Unit Info'!A302,"")</f>
        <v/>
      </c>
      <c r="B302" s="169" t="str">
        <f>IF('2 - Unit Info'!K302&lt;&gt;"",'2 - Unit Info'!K302,"")</f>
        <v/>
      </c>
      <c r="C302" s="142" t="str">
        <f>IF('2 - Unit Info'!P302&lt;&gt;"",'2 - Unit Info'!P302,"")</f>
        <v/>
      </c>
      <c r="D302" s="143">
        <f>'7 - Per Unit Allowance'!F305</f>
        <v>0</v>
      </c>
      <c r="E302" s="146"/>
    </row>
    <row r="303" spans="1:5" s="2" customFormat="1" ht="15.75" x14ac:dyDescent="0.25">
      <c r="A303" s="106" t="str">
        <f>IF('2 - Unit Info'!A303&lt;&gt;"",'2 - Unit Info'!A303,"")</f>
        <v/>
      </c>
      <c r="B303" s="169" t="str">
        <f>IF('2 - Unit Info'!K303&lt;&gt;"",'2 - Unit Info'!K303,"")</f>
        <v/>
      </c>
      <c r="C303" s="142" t="str">
        <f>IF('2 - Unit Info'!P303&lt;&gt;"",'2 - Unit Info'!P303,"")</f>
        <v/>
      </c>
      <c r="D303" s="143">
        <f>'7 - Per Unit Allowance'!F306</f>
        <v>0</v>
      </c>
      <c r="E303" s="146"/>
    </row>
    <row r="304" spans="1:5" s="2" customFormat="1" ht="15.75" x14ac:dyDescent="0.25">
      <c r="A304" s="106" t="str">
        <f>IF('2 - Unit Info'!A304&lt;&gt;"",'2 - Unit Info'!A304,"")</f>
        <v/>
      </c>
      <c r="B304" s="169" t="str">
        <f>IF('2 - Unit Info'!K304&lt;&gt;"",'2 - Unit Info'!K304,"")</f>
        <v/>
      </c>
      <c r="C304" s="142" t="str">
        <f>IF('2 - Unit Info'!P304&lt;&gt;"",'2 - Unit Info'!P304,"")</f>
        <v/>
      </c>
      <c r="D304" s="143">
        <f>'7 - Per Unit Allowance'!F307</f>
        <v>0</v>
      </c>
      <c r="E304" s="146"/>
    </row>
    <row r="305" spans="1:5" s="2" customFormat="1" ht="15.75" x14ac:dyDescent="0.25">
      <c r="A305" s="106" t="str">
        <f>IF('2 - Unit Info'!A305&lt;&gt;"",'2 - Unit Info'!A305,"")</f>
        <v/>
      </c>
      <c r="B305" s="169" t="str">
        <f>IF('2 - Unit Info'!K305&lt;&gt;"",'2 - Unit Info'!K305,"")</f>
        <v/>
      </c>
      <c r="C305" s="142" t="str">
        <f>IF('2 - Unit Info'!P305&lt;&gt;"",'2 - Unit Info'!P305,"")</f>
        <v/>
      </c>
      <c r="D305" s="143">
        <f>'7 - Per Unit Allowance'!F308</f>
        <v>0</v>
      </c>
      <c r="E305" s="146"/>
    </row>
    <row r="306" spans="1:5" s="2" customFormat="1" ht="15.75" x14ac:dyDescent="0.25">
      <c r="A306" s="106" t="str">
        <f>IF('2 - Unit Info'!A306&lt;&gt;"",'2 - Unit Info'!A306,"")</f>
        <v/>
      </c>
      <c r="B306" s="169" t="str">
        <f>IF('2 - Unit Info'!K306&lt;&gt;"",'2 - Unit Info'!K306,"")</f>
        <v/>
      </c>
      <c r="C306" s="142" t="str">
        <f>IF('2 - Unit Info'!P306&lt;&gt;"",'2 - Unit Info'!P306,"")</f>
        <v/>
      </c>
      <c r="D306" s="143">
        <f>'7 - Per Unit Allowance'!F309</f>
        <v>0</v>
      </c>
      <c r="E306" s="146"/>
    </row>
    <row r="307" spans="1:5" s="2" customFormat="1" ht="15.75" x14ac:dyDescent="0.25">
      <c r="A307" s="106" t="str">
        <f>IF('2 - Unit Info'!A307&lt;&gt;"",'2 - Unit Info'!A307,"")</f>
        <v/>
      </c>
      <c r="B307" s="169" t="str">
        <f>IF('2 - Unit Info'!K307&lt;&gt;"",'2 - Unit Info'!K307,"")</f>
        <v/>
      </c>
      <c r="C307" s="142" t="str">
        <f>IF('2 - Unit Info'!P307&lt;&gt;"",'2 - Unit Info'!P307,"")</f>
        <v/>
      </c>
      <c r="D307" s="143">
        <f>'7 - Per Unit Allowance'!F310</f>
        <v>0</v>
      </c>
      <c r="E307" s="146"/>
    </row>
    <row r="308" spans="1:5" s="2" customFormat="1" ht="15.75" x14ac:dyDescent="0.25">
      <c r="A308" s="106" t="str">
        <f>IF('2 - Unit Info'!A308&lt;&gt;"",'2 - Unit Info'!A308,"")</f>
        <v/>
      </c>
      <c r="B308" s="169" t="str">
        <f>IF('2 - Unit Info'!K308&lt;&gt;"",'2 - Unit Info'!K308,"")</f>
        <v/>
      </c>
      <c r="C308" s="142" t="str">
        <f>IF('2 - Unit Info'!P308&lt;&gt;"",'2 - Unit Info'!P308,"")</f>
        <v/>
      </c>
      <c r="D308" s="143">
        <f>'7 - Per Unit Allowance'!F311</f>
        <v>0</v>
      </c>
      <c r="E308" s="146"/>
    </row>
    <row r="309" spans="1:5" s="2" customFormat="1" ht="15.75" x14ac:dyDescent="0.25">
      <c r="A309" s="106" t="str">
        <f>IF('2 - Unit Info'!A309&lt;&gt;"",'2 - Unit Info'!A309,"")</f>
        <v/>
      </c>
      <c r="B309" s="169" t="str">
        <f>IF('2 - Unit Info'!K309&lt;&gt;"",'2 - Unit Info'!K309,"")</f>
        <v/>
      </c>
      <c r="C309" s="142" t="str">
        <f>IF('2 - Unit Info'!P309&lt;&gt;"",'2 - Unit Info'!P309,"")</f>
        <v/>
      </c>
      <c r="D309" s="143">
        <f>'7 - Per Unit Allowance'!F312</f>
        <v>0</v>
      </c>
      <c r="E309" s="146"/>
    </row>
    <row r="310" spans="1:5" s="2" customFormat="1" ht="15.75" x14ac:dyDescent="0.25">
      <c r="A310" s="106" t="str">
        <f>IF('2 - Unit Info'!A310&lt;&gt;"",'2 - Unit Info'!A310,"")</f>
        <v/>
      </c>
      <c r="B310" s="169" t="str">
        <f>IF('2 - Unit Info'!K310&lt;&gt;"",'2 - Unit Info'!K310,"")</f>
        <v/>
      </c>
      <c r="C310" s="142" t="str">
        <f>IF('2 - Unit Info'!P310&lt;&gt;"",'2 - Unit Info'!P310,"")</f>
        <v/>
      </c>
      <c r="D310" s="143">
        <f>'7 - Per Unit Allowance'!F313</f>
        <v>0</v>
      </c>
      <c r="E310" s="146"/>
    </row>
    <row r="311" spans="1:5" s="2" customFormat="1" ht="15.75" x14ac:dyDescent="0.25">
      <c r="A311" s="106" t="str">
        <f>IF('2 - Unit Info'!A311&lt;&gt;"",'2 - Unit Info'!A311,"")</f>
        <v/>
      </c>
      <c r="B311" s="169" t="str">
        <f>IF('2 - Unit Info'!K311&lt;&gt;"",'2 - Unit Info'!K311,"")</f>
        <v/>
      </c>
      <c r="C311" s="142" t="str">
        <f>IF('2 - Unit Info'!P311&lt;&gt;"",'2 - Unit Info'!P311,"")</f>
        <v/>
      </c>
      <c r="D311" s="143">
        <f>'7 - Per Unit Allowance'!F314</f>
        <v>0</v>
      </c>
      <c r="E311" s="146"/>
    </row>
    <row r="312" spans="1:5" s="2" customFormat="1" ht="15.75" x14ac:dyDescent="0.25">
      <c r="A312" s="106" t="str">
        <f>IF('2 - Unit Info'!A312&lt;&gt;"",'2 - Unit Info'!A312,"")</f>
        <v/>
      </c>
      <c r="B312" s="169" t="str">
        <f>IF('2 - Unit Info'!K312&lt;&gt;"",'2 - Unit Info'!K312,"")</f>
        <v/>
      </c>
      <c r="C312" s="142" t="str">
        <f>IF('2 - Unit Info'!P312&lt;&gt;"",'2 - Unit Info'!P312,"")</f>
        <v/>
      </c>
      <c r="D312" s="143">
        <f>'7 - Per Unit Allowance'!F315</f>
        <v>0</v>
      </c>
      <c r="E312" s="146"/>
    </row>
    <row r="313" spans="1:5" s="2" customFormat="1" ht="15.75" x14ac:dyDescent="0.25">
      <c r="A313" s="106" t="str">
        <f>IF('2 - Unit Info'!A313&lt;&gt;"",'2 - Unit Info'!A313,"")</f>
        <v/>
      </c>
      <c r="B313" s="169" t="str">
        <f>IF('2 - Unit Info'!K313&lt;&gt;"",'2 - Unit Info'!K313,"")</f>
        <v/>
      </c>
      <c r="C313" s="142" t="str">
        <f>IF('2 - Unit Info'!P313&lt;&gt;"",'2 - Unit Info'!P313,"")</f>
        <v/>
      </c>
      <c r="D313" s="143">
        <f>'7 - Per Unit Allowance'!F316</f>
        <v>0</v>
      </c>
      <c r="E313" s="146"/>
    </row>
    <row r="314" spans="1:5" s="2" customFormat="1" ht="15.75" x14ac:dyDescent="0.25">
      <c r="A314" s="106" t="str">
        <f>IF('2 - Unit Info'!A314&lt;&gt;"",'2 - Unit Info'!A314,"")</f>
        <v/>
      </c>
      <c r="B314" s="169" t="str">
        <f>IF('2 - Unit Info'!K314&lt;&gt;"",'2 - Unit Info'!K314,"")</f>
        <v/>
      </c>
      <c r="C314" s="142" t="str">
        <f>IF('2 - Unit Info'!P314&lt;&gt;"",'2 - Unit Info'!P314,"")</f>
        <v/>
      </c>
      <c r="D314" s="143">
        <f>'7 - Per Unit Allowance'!F317</f>
        <v>0</v>
      </c>
      <c r="E314" s="146"/>
    </row>
    <row r="315" spans="1:5" s="2" customFormat="1" ht="15.75" x14ac:dyDescent="0.25">
      <c r="A315" s="106" t="str">
        <f>IF('2 - Unit Info'!A315&lt;&gt;"",'2 - Unit Info'!A315,"")</f>
        <v/>
      </c>
      <c r="B315" s="169" t="str">
        <f>IF('2 - Unit Info'!K315&lt;&gt;"",'2 - Unit Info'!K315,"")</f>
        <v/>
      </c>
      <c r="C315" s="142" t="str">
        <f>IF('2 - Unit Info'!P315&lt;&gt;"",'2 - Unit Info'!P315,"")</f>
        <v/>
      </c>
      <c r="D315" s="143">
        <f>'7 - Per Unit Allowance'!F318</f>
        <v>0</v>
      </c>
      <c r="E315" s="146"/>
    </row>
    <row r="316" spans="1:5" s="2" customFormat="1" ht="15.75" x14ac:dyDescent="0.25">
      <c r="A316" s="106" t="str">
        <f>IF('2 - Unit Info'!A316&lt;&gt;"",'2 - Unit Info'!A316,"")</f>
        <v/>
      </c>
      <c r="B316" s="169" t="str">
        <f>IF('2 - Unit Info'!K316&lt;&gt;"",'2 - Unit Info'!K316,"")</f>
        <v/>
      </c>
      <c r="C316" s="142" t="str">
        <f>IF('2 - Unit Info'!P316&lt;&gt;"",'2 - Unit Info'!P316,"")</f>
        <v/>
      </c>
      <c r="D316" s="143">
        <f>'7 - Per Unit Allowance'!F319</f>
        <v>0</v>
      </c>
      <c r="E316" s="146"/>
    </row>
    <row r="317" spans="1:5" s="2" customFormat="1" ht="15.75" x14ac:dyDescent="0.25">
      <c r="A317" s="106" t="str">
        <f>IF('2 - Unit Info'!A317&lt;&gt;"",'2 - Unit Info'!A317,"")</f>
        <v/>
      </c>
      <c r="B317" s="169" t="str">
        <f>IF('2 - Unit Info'!K317&lt;&gt;"",'2 - Unit Info'!K317,"")</f>
        <v/>
      </c>
      <c r="C317" s="142" t="str">
        <f>IF('2 - Unit Info'!P317&lt;&gt;"",'2 - Unit Info'!P317,"")</f>
        <v/>
      </c>
      <c r="D317" s="143">
        <f>'7 - Per Unit Allowance'!F320</f>
        <v>0</v>
      </c>
      <c r="E317" s="146"/>
    </row>
    <row r="318" spans="1:5" s="2" customFormat="1" ht="15.75" x14ac:dyDescent="0.25">
      <c r="A318" s="106" t="str">
        <f>IF('2 - Unit Info'!A318&lt;&gt;"",'2 - Unit Info'!A318,"")</f>
        <v/>
      </c>
      <c r="B318" s="169" t="str">
        <f>IF('2 - Unit Info'!K318&lt;&gt;"",'2 - Unit Info'!K318,"")</f>
        <v/>
      </c>
      <c r="C318" s="142" t="str">
        <f>IF('2 - Unit Info'!P318&lt;&gt;"",'2 - Unit Info'!P318,"")</f>
        <v/>
      </c>
      <c r="D318" s="143">
        <f>'7 - Per Unit Allowance'!F321</f>
        <v>0</v>
      </c>
      <c r="E318" s="146"/>
    </row>
    <row r="319" spans="1:5" s="2" customFormat="1" ht="15.75" x14ac:dyDescent="0.25">
      <c r="A319" s="106" t="str">
        <f>IF('2 - Unit Info'!A319&lt;&gt;"",'2 - Unit Info'!A319,"")</f>
        <v/>
      </c>
      <c r="B319" s="169" t="str">
        <f>IF('2 - Unit Info'!K319&lt;&gt;"",'2 - Unit Info'!K319,"")</f>
        <v/>
      </c>
      <c r="C319" s="142" t="str">
        <f>IF('2 - Unit Info'!P319&lt;&gt;"",'2 - Unit Info'!P319,"")</f>
        <v/>
      </c>
      <c r="D319" s="143">
        <f>'7 - Per Unit Allowance'!F322</f>
        <v>0</v>
      </c>
      <c r="E319" s="146"/>
    </row>
    <row r="320" spans="1:5" s="2" customFormat="1" ht="15.75" x14ac:dyDescent="0.25">
      <c r="A320" s="106" t="str">
        <f>IF('2 - Unit Info'!A320&lt;&gt;"",'2 - Unit Info'!A320,"")</f>
        <v/>
      </c>
      <c r="B320" s="169" t="str">
        <f>IF('2 - Unit Info'!K320&lt;&gt;"",'2 - Unit Info'!K320,"")</f>
        <v/>
      </c>
      <c r="C320" s="142" t="str">
        <f>IF('2 - Unit Info'!P320&lt;&gt;"",'2 - Unit Info'!P320,"")</f>
        <v/>
      </c>
      <c r="D320" s="143">
        <f>'7 - Per Unit Allowance'!F323</f>
        <v>0</v>
      </c>
      <c r="E320" s="146"/>
    </row>
    <row r="321" spans="1:5" s="2" customFormat="1" ht="15.75" x14ac:dyDescent="0.25">
      <c r="A321" s="106" t="str">
        <f>IF('2 - Unit Info'!A321&lt;&gt;"",'2 - Unit Info'!A321,"")</f>
        <v/>
      </c>
      <c r="B321" s="169" t="str">
        <f>IF('2 - Unit Info'!K321&lt;&gt;"",'2 - Unit Info'!K321,"")</f>
        <v/>
      </c>
      <c r="C321" s="142" t="str">
        <f>IF('2 - Unit Info'!P321&lt;&gt;"",'2 - Unit Info'!P321,"")</f>
        <v/>
      </c>
      <c r="D321" s="143">
        <f>'7 - Per Unit Allowance'!F324</f>
        <v>0</v>
      </c>
      <c r="E321" s="146"/>
    </row>
    <row r="322" spans="1:5" s="2" customFormat="1" ht="15.75" x14ac:dyDescent="0.25">
      <c r="A322" s="106" t="str">
        <f>IF('2 - Unit Info'!A322&lt;&gt;"",'2 - Unit Info'!A322,"")</f>
        <v/>
      </c>
      <c r="B322" s="169" t="str">
        <f>IF('2 - Unit Info'!K322&lt;&gt;"",'2 - Unit Info'!K322,"")</f>
        <v/>
      </c>
      <c r="C322" s="142" t="str">
        <f>IF('2 - Unit Info'!P322&lt;&gt;"",'2 - Unit Info'!P322,"")</f>
        <v/>
      </c>
      <c r="D322" s="143">
        <f>'7 - Per Unit Allowance'!F325</f>
        <v>0</v>
      </c>
      <c r="E322" s="146"/>
    </row>
    <row r="323" spans="1:5" s="2" customFormat="1" ht="15.75" x14ac:dyDescent="0.25">
      <c r="A323" s="106" t="str">
        <f>IF('2 - Unit Info'!A323&lt;&gt;"",'2 - Unit Info'!A323,"")</f>
        <v/>
      </c>
      <c r="B323" s="169" t="str">
        <f>IF('2 - Unit Info'!K323&lt;&gt;"",'2 - Unit Info'!K323,"")</f>
        <v/>
      </c>
      <c r="C323" s="142" t="str">
        <f>IF('2 - Unit Info'!P323&lt;&gt;"",'2 - Unit Info'!P323,"")</f>
        <v/>
      </c>
      <c r="D323" s="143">
        <f>'7 - Per Unit Allowance'!F326</f>
        <v>0</v>
      </c>
      <c r="E323" s="146"/>
    </row>
    <row r="324" spans="1:5" s="2" customFormat="1" ht="15.75" x14ac:dyDescent="0.25">
      <c r="A324" s="106" t="str">
        <f>IF('2 - Unit Info'!A324&lt;&gt;"",'2 - Unit Info'!A324,"")</f>
        <v/>
      </c>
      <c r="B324" s="169" t="str">
        <f>IF('2 - Unit Info'!K324&lt;&gt;"",'2 - Unit Info'!K324,"")</f>
        <v/>
      </c>
      <c r="C324" s="142" t="str">
        <f>IF('2 - Unit Info'!P324&lt;&gt;"",'2 - Unit Info'!P324,"")</f>
        <v/>
      </c>
      <c r="D324" s="143">
        <f>'7 - Per Unit Allowance'!F327</f>
        <v>0</v>
      </c>
      <c r="E324" s="146"/>
    </row>
    <row r="325" spans="1:5" s="2" customFormat="1" ht="15.75" x14ac:dyDescent="0.25">
      <c r="A325" s="106" t="str">
        <f>IF('2 - Unit Info'!A325&lt;&gt;"",'2 - Unit Info'!A325,"")</f>
        <v/>
      </c>
      <c r="B325" s="169" t="str">
        <f>IF('2 - Unit Info'!K325&lt;&gt;"",'2 - Unit Info'!K325,"")</f>
        <v/>
      </c>
      <c r="C325" s="142" t="str">
        <f>IF('2 - Unit Info'!P325&lt;&gt;"",'2 - Unit Info'!P325,"")</f>
        <v/>
      </c>
      <c r="D325" s="143">
        <f>'7 - Per Unit Allowance'!F328</f>
        <v>0</v>
      </c>
      <c r="E325" s="146"/>
    </row>
    <row r="326" spans="1:5" s="2" customFormat="1" ht="15.75" x14ac:dyDescent="0.25">
      <c r="A326" s="106" t="str">
        <f>IF('2 - Unit Info'!A326&lt;&gt;"",'2 - Unit Info'!A326,"")</f>
        <v/>
      </c>
      <c r="B326" s="169" t="str">
        <f>IF('2 - Unit Info'!K326&lt;&gt;"",'2 - Unit Info'!K326,"")</f>
        <v/>
      </c>
      <c r="C326" s="142" t="str">
        <f>IF('2 - Unit Info'!P326&lt;&gt;"",'2 - Unit Info'!P326,"")</f>
        <v/>
      </c>
      <c r="D326" s="143">
        <f>'7 - Per Unit Allowance'!F329</f>
        <v>0</v>
      </c>
      <c r="E326" s="146"/>
    </row>
    <row r="327" spans="1:5" s="2" customFormat="1" ht="15.75" x14ac:dyDescent="0.25">
      <c r="A327" s="106" t="str">
        <f>IF('2 - Unit Info'!A327&lt;&gt;"",'2 - Unit Info'!A327,"")</f>
        <v/>
      </c>
      <c r="B327" s="169" t="str">
        <f>IF('2 - Unit Info'!K327&lt;&gt;"",'2 - Unit Info'!K327,"")</f>
        <v/>
      </c>
      <c r="C327" s="142" t="str">
        <f>IF('2 - Unit Info'!P327&lt;&gt;"",'2 - Unit Info'!P327,"")</f>
        <v/>
      </c>
      <c r="D327" s="143">
        <f>'7 - Per Unit Allowance'!F330</f>
        <v>0</v>
      </c>
      <c r="E327" s="146"/>
    </row>
    <row r="328" spans="1:5" s="2" customFormat="1" ht="15.75" x14ac:dyDescent="0.25">
      <c r="A328" s="106" t="str">
        <f>IF('2 - Unit Info'!A328&lt;&gt;"",'2 - Unit Info'!A328,"")</f>
        <v/>
      </c>
      <c r="B328" s="169" t="str">
        <f>IF('2 - Unit Info'!K328&lt;&gt;"",'2 - Unit Info'!K328,"")</f>
        <v/>
      </c>
      <c r="C328" s="142" t="str">
        <f>IF('2 - Unit Info'!P328&lt;&gt;"",'2 - Unit Info'!P328,"")</f>
        <v/>
      </c>
      <c r="D328" s="143">
        <f>'7 - Per Unit Allowance'!F331</f>
        <v>0</v>
      </c>
      <c r="E328" s="146"/>
    </row>
    <row r="329" spans="1:5" s="2" customFormat="1" ht="15.75" x14ac:dyDescent="0.25">
      <c r="A329" s="106" t="str">
        <f>IF('2 - Unit Info'!A329&lt;&gt;"",'2 - Unit Info'!A329,"")</f>
        <v/>
      </c>
      <c r="B329" s="169" t="str">
        <f>IF('2 - Unit Info'!K329&lt;&gt;"",'2 - Unit Info'!K329,"")</f>
        <v/>
      </c>
      <c r="C329" s="142" t="str">
        <f>IF('2 - Unit Info'!P329&lt;&gt;"",'2 - Unit Info'!P329,"")</f>
        <v/>
      </c>
      <c r="D329" s="143">
        <f>'7 - Per Unit Allowance'!F332</f>
        <v>0</v>
      </c>
      <c r="E329" s="146"/>
    </row>
    <row r="330" spans="1:5" s="2" customFormat="1" ht="15.75" x14ac:dyDescent="0.25">
      <c r="A330" s="106" t="str">
        <f>IF('2 - Unit Info'!A330&lt;&gt;"",'2 - Unit Info'!A330,"")</f>
        <v/>
      </c>
      <c r="B330" s="169" t="str">
        <f>IF('2 - Unit Info'!K330&lt;&gt;"",'2 - Unit Info'!K330,"")</f>
        <v/>
      </c>
      <c r="C330" s="142" t="str">
        <f>IF('2 - Unit Info'!P330&lt;&gt;"",'2 - Unit Info'!P330,"")</f>
        <v/>
      </c>
      <c r="D330" s="143">
        <f>'7 - Per Unit Allowance'!F333</f>
        <v>0</v>
      </c>
      <c r="E330" s="146"/>
    </row>
    <row r="331" spans="1:5" s="2" customFormat="1" ht="15.75" x14ac:dyDescent="0.25">
      <c r="A331" s="106" t="str">
        <f>IF('2 - Unit Info'!A331&lt;&gt;"",'2 - Unit Info'!A331,"")</f>
        <v/>
      </c>
      <c r="B331" s="169" t="str">
        <f>IF('2 - Unit Info'!K331&lt;&gt;"",'2 - Unit Info'!K331,"")</f>
        <v/>
      </c>
      <c r="C331" s="142" t="str">
        <f>IF('2 - Unit Info'!P331&lt;&gt;"",'2 - Unit Info'!P331,"")</f>
        <v/>
      </c>
      <c r="D331" s="143">
        <f>'7 - Per Unit Allowance'!F334</f>
        <v>0</v>
      </c>
      <c r="E331" s="146"/>
    </row>
    <row r="332" spans="1:5" s="2" customFormat="1" ht="15.75" x14ac:dyDescent="0.25">
      <c r="A332" s="106" t="str">
        <f>IF('2 - Unit Info'!A332&lt;&gt;"",'2 - Unit Info'!A332,"")</f>
        <v/>
      </c>
      <c r="B332" s="169" t="str">
        <f>IF('2 - Unit Info'!K332&lt;&gt;"",'2 - Unit Info'!K332,"")</f>
        <v/>
      </c>
      <c r="C332" s="142" t="str">
        <f>IF('2 - Unit Info'!P332&lt;&gt;"",'2 - Unit Info'!P332,"")</f>
        <v/>
      </c>
      <c r="D332" s="143">
        <f>'7 - Per Unit Allowance'!F335</f>
        <v>0</v>
      </c>
      <c r="E332" s="146"/>
    </row>
    <row r="333" spans="1:5" s="2" customFormat="1" ht="15.75" x14ac:dyDescent="0.25">
      <c r="A333" s="106" t="str">
        <f>IF('2 - Unit Info'!A333&lt;&gt;"",'2 - Unit Info'!A333,"")</f>
        <v/>
      </c>
      <c r="B333" s="169" t="str">
        <f>IF('2 - Unit Info'!K333&lt;&gt;"",'2 - Unit Info'!K333,"")</f>
        <v/>
      </c>
      <c r="C333" s="142" t="str">
        <f>IF('2 - Unit Info'!P333&lt;&gt;"",'2 - Unit Info'!P333,"")</f>
        <v/>
      </c>
      <c r="D333" s="143">
        <f>'7 - Per Unit Allowance'!F336</f>
        <v>0</v>
      </c>
      <c r="E333" s="146"/>
    </row>
    <row r="334" spans="1:5" s="2" customFormat="1" ht="15.75" x14ac:dyDescent="0.25">
      <c r="A334" s="106" t="str">
        <f>IF('2 - Unit Info'!A334&lt;&gt;"",'2 - Unit Info'!A334,"")</f>
        <v/>
      </c>
      <c r="B334" s="169" t="str">
        <f>IF('2 - Unit Info'!K334&lt;&gt;"",'2 - Unit Info'!K334,"")</f>
        <v/>
      </c>
      <c r="C334" s="142" t="str">
        <f>IF('2 - Unit Info'!P334&lt;&gt;"",'2 - Unit Info'!P334,"")</f>
        <v/>
      </c>
      <c r="D334" s="143">
        <f>'7 - Per Unit Allowance'!F337</f>
        <v>0</v>
      </c>
      <c r="E334" s="146"/>
    </row>
    <row r="335" spans="1:5" s="2" customFormat="1" ht="15.75" x14ac:dyDescent="0.25">
      <c r="A335" s="106" t="str">
        <f>IF('2 - Unit Info'!A335&lt;&gt;"",'2 - Unit Info'!A335,"")</f>
        <v/>
      </c>
      <c r="B335" s="169" t="str">
        <f>IF('2 - Unit Info'!K335&lt;&gt;"",'2 - Unit Info'!K335,"")</f>
        <v/>
      </c>
      <c r="C335" s="142" t="str">
        <f>IF('2 - Unit Info'!P335&lt;&gt;"",'2 - Unit Info'!P335,"")</f>
        <v/>
      </c>
      <c r="D335" s="143">
        <f>'7 - Per Unit Allowance'!F338</f>
        <v>0</v>
      </c>
      <c r="E335" s="146"/>
    </row>
    <row r="336" spans="1:5" s="2" customFormat="1" ht="15.75" x14ac:dyDescent="0.25">
      <c r="A336" s="106" t="str">
        <f>IF('2 - Unit Info'!A336&lt;&gt;"",'2 - Unit Info'!A336,"")</f>
        <v/>
      </c>
      <c r="B336" s="169" t="str">
        <f>IF('2 - Unit Info'!K336&lt;&gt;"",'2 - Unit Info'!K336,"")</f>
        <v/>
      </c>
      <c r="C336" s="142" t="str">
        <f>IF('2 - Unit Info'!P336&lt;&gt;"",'2 - Unit Info'!P336,"")</f>
        <v/>
      </c>
      <c r="D336" s="143">
        <f>'7 - Per Unit Allowance'!F339</f>
        <v>0</v>
      </c>
      <c r="E336" s="146"/>
    </row>
    <row r="337" spans="1:5" s="2" customFormat="1" ht="15.75" x14ac:dyDescent="0.25">
      <c r="A337" s="106" t="str">
        <f>IF('2 - Unit Info'!A337&lt;&gt;"",'2 - Unit Info'!A337,"")</f>
        <v/>
      </c>
      <c r="B337" s="169" t="str">
        <f>IF('2 - Unit Info'!K337&lt;&gt;"",'2 - Unit Info'!K337,"")</f>
        <v/>
      </c>
      <c r="C337" s="142" t="str">
        <f>IF('2 - Unit Info'!P337&lt;&gt;"",'2 - Unit Info'!P337,"")</f>
        <v/>
      </c>
      <c r="D337" s="143">
        <f>'7 - Per Unit Allowance'!F340</f>
        <v>0</v>
      </c>
      <c r="E337" s="146"/>
    </row>
    <row r="338" spans="1:5" s="2" customFormat="1" ht="15.75" x14ac:dyDescent="0.25">
      <c r="A338" s="106" t="str">
        <f>IF('2 - Unit Info'!A338&lt;&gt;"",'2 - Unit Info'!A338,"")</f>
        <v/>
      </c>
      <c r="B338" s="169" t="str">
        <f>IF('2 - Unit Info'!K338&lt;&gt;"",'2 - Unit Info'!K338,"")</f>
        <v/>
      </c>
      <c r="C338" s="142" t="str">
        <f>IF('2 - Unit Info'!P338&lt;&gt;"",'2 - Unit Info'!P338,"")</f>
        <v/>
      </c>
      <c r="D338" s="143">
        <f>'7 - Per Unit Allowance'!F341</f>
        <v>0</v>
      </c>
      <c r="E338" s="146"/>
    </row>
    <row r="339" spans="1:5" s="2" customFormat="1" ht="15.75" x14ac:dyDescent="0.25">
      <c r="A339" s="106" t="str">
        <f>IF('2 - Unit Info'!A339&lt;&gt;"",'2 - Unit Info'!A339,"")</f>
        <v/>
      </c>
      <c r="B339" s="169" t="str">
        <f>IF('2 - Unit Info'!K339&lt;&gt;"",'2 - Unit Info'!K339,"")</f>
        <v/>
      </c>
      <c r="C339" s="142" t="str">
        <f>IF('2 - Unit Info'!P339&lt;&gt;"",'2 - Unit Info'!P339,"")</f>
        <v/>
      </c>
      <c r="D339" s="143">
        <f>'7 - Per Unit Allowance'!F342</f>
        <v>0</v>
      </c>
      <c r="E339" s="146"/>
    </row>
    <row r="340" spans="1:5" s="2" customFormat="1" ht="15.75" x14ac:dyDescent="0.25">
      <c r="A340" s="106" t="str">
        <f>IF('2 - Unit Info'!A340&lt;&gt;"",'2 - Unit Info'!A340,"")</f>
        <v/>
      </c>
      <c r="B340" s="169" t="str">
        <f>IF('2 - Unit Info'!K340&lt;&gt;"",'2 - Unit Info'!K340,"")</f>
        <v/>
      </c>
      <c r="C340" s="142" t="str">
        <f>IF('2 - Unit Info'!P340&lt;&gt;"",'2 - Unit Info'!P340,"")</f>
        <v/>
      </c>
      <c r="D340" s="143">
        <f>'7 - Per Unit Allowance'!F343</f>
        <v>0</v>
      </c>
      <c r="E340" s="146"/>
    </row>
    <row r="341" spans="1:5" s="2" customFormat="1" ht="15.75" x14ac:dyDescent="0.25">
      <c r="A341" s="106" t="str">
        <f>IF('2 - Unit Info'!A341&lt;&gt;"",'2 - Unit Info'!A341,"")</f>
        <v/>
      </c>
      <c r="B341" s="169" t="str">
        <f>IF('2 - Unit Info'!K341&lt;&gt;"",'2 - Unit Info'!K341,"")</f>
        <v/>
      </c>
      <c r="C341" s="142" t="str">
        <f>IF('2 - Unit Info'!P341&lt;&gt;"",'2 - Unit Info'!P341,"")</f>
        <v/>
      </c>
      <c r="D341" s="143">
        <f>'7 - Per Unit Allowance'!F344</f>
        <v>0</v>
      </c>
      <c r="E341" s="146"/>
    </row>
    <row r="342" spans="1:5" s="2" customFormat="1" ht="15.75" x14ac:dyDescent="0.25">
      <c r="A342" s="106" t="str">
        <f>IF('2 - Unit Info'!A342&lt;&gt;"",'2 - Unit Info'!A342,"")</f>
        <v/>
      </c>
      <c r="B342" s="169" t="str">
        <f>IF('2 - Unit Info'!K342&lt;&gt;"",'2 - Unit Info'!K342,"")</f>
        <v/>
      </c>
      <c r="C342" s="142" t="str">
        <f>IF('2 - Unit Info'!P342&lt;&gt;"",'2 - Unit Info'!P342,"")</f>
        <v/>
      </c>
      <c r="D342" s="143">
        <f>'7 - Per Unit Allowance'!F345</f>
        <v>0</v>
      </c>
      <c r="E342" s="146"/>
    </row>
    <row r="343" spans="1:5" s="2" customFormat="1" ht="15.75" x14ac:dyDescent="0.25">
      <c r="A343" s="106" t="str">
        <f>IF('2 - Unit Info'!A343&lt;&gt;"",'2 - Unit Info'!A343,"")</f>
        <v/>
      </c>
      <c r="B343" s="169" t="str">
        <f>IF('2 - Unit Info'!K343&lt;&gt;"",'2 - Unit Info'!K343,"")</f>
        <v/>
      </c>
      <c r="C343" s="142" t="str">
        <f>IF('2 - Unit Info'!P343&lt;&gt;"",'2 - Unit Info'!P343,"")</f>
        <v/>
      </c>
      <c r="D343" s="143">
        <f>'7 - Per Unit Allowance'!F346</f>
        <v>0</v>
      </c>
      <c r="E343" s="146"/>
    </row>
    <row r="344" spans="1:5" s="2" customFormat="1" ht="15.75" x14ac:dyDescent="0.25">
      <c r="A344" s="106" t="str">
        <f>IF('2 - Unit Info'!A344&lt;&gt;"",'2 - Unit Info'!A344,"")</f>
        <v/>
      </c>
      <c r="B344" s="169" t="str">
        <f>IF('2 - Unit Info'!K344&lt;&gt;"",'2 - Unit Info'!K344,"")</f>
        <v/>
      </c>
      <c r="C344" s="142" t="str">
        <f>IF('2 - Unit Info'!P344&lt;&gt;"",'2 - Unit Info'!P344,"")</f>
        <v/>
      </c>
      <c r="D344" s="143">
        <f>'7 - Per Unit Allowance'!F347</f>
        <v>0</v>
      </c>
      <c r="E344" s="146"/>
    </row>
    <row r="345" spans="1:5" s="2" customFormat="1" ht="15.75" x14ac:dyDescent="0.25">
      <c r="A345" s="106" t="str">
        <f>IF('2 - Unit Info'!A345&lt;&gt;"",'2 - Unit Info'!A345,"")</f>
        <v/>
      </c>
      <c r="B345" s="169" t="str">
        <f>IF('2 - Unit Info'!K345&lt;&gt;"",'2 - Unit Info'!K345,"")</f>
        <v/>
      </c>
      <c r="C345" s="142" t="str">
        <f>IF('2 - Unit Info'!P345&lt;&gt;"",'2 - Unit Info'!P345,"")</f>
        <v/>
      </c>
      <c r="D345" s="143">
        <f>'7 - Per Unit Allowance'!F348</f>
        <v>0</v>
      </c>
      <c r="E345" s="146"/>
    </row>
    <row r="346" spans="1:5" s="2" customFormat="1" ht="15.75" x14ac:dyDescent="0.25">
      <c r="A346" s="106" t="str">
        <f>IF('2 - Unit Info'!A346&lt;&gt;"",'2 - Unit Info'!A346,"")</f>
        <v/>
      </c>
      <c r="B346" s="169" t="str">
        <f>IF('2 - Unit Info'!K346&lt;&gt;"",'2 - Unit Info'!K346,"")</f>
        <v/>
      </c>
      <c r="C346" s="142" t="str">
        <f>IF('2 - Unit Info'!P346&lt;&gt;"",'2 - Unit Info'!P346,"")</f>
        <v/>
      </c>
      <c r="D346" s="143">
        <f>'7 - Per Unit Allowance'!F349</f>
        <v>0</v>
      </c>
      <c r="E346" s="146"/>
    </row>
    <row r="347" spans="1:5" s="2" customFormat="1" ht="15.75" x14ac:dyDescent="0.25">
      <c r="A347" s="106" t="str">
        <f>IF('2 - Unit Info'!A347&lt;&gt;"",'2 - Unit Info'!A347,"")</f>
        <v/>
      </c>
      <c r="B347" s="169" t="str">
        <f>IF('2 - Unit Info'!K347&lt;&gt;"",'2 - Unit Info'!K347,"")</f>
        <v/>
      </c>
      <c r="C347" s="142" t="str">
        <f>IF('2 - Unit Info'!P347&lt;&gt;"",'2 - Unit Info'!P347,"")</f>
        <v/>
      </c>
      <c r="D347" s="143">
        <f>'7 - Per Unit Allowance'!F350</f>
        <v>0</v>
      </c>
      <c r="E347" s="146"/>
    </row>
    <row r="348" spans="1:5" s="2" customFormat="1" ht="15.75" x14ac:dyDescent="0.25">
      <c r="A348" s="106" t="str">
        <f>IF('2 - Unit Info'!A348&lt;&gt;"",'2 - Unit Info'!A348,"")</f>
        <v/>
      </c>
      <c r="B348" s="169" t="str">
        <f>IF('2 - Unit Info'!K348&lt;&gt;"",'2 - Unit Info'!K348,"")</f>
        <v/>
      </c>
      <c r="C348" s="142" t="str">
        <f>IF('2 - Unit Info'!P348&lt;&gt;"",'2 - Unit Info'!P348,"")</f>
        <v/>
      </c>
      <c r="D348" s="143">
        <f>'7 - Per Unit Allowance'!F351</f>
        <v>0</v>
      </c>
      <c r="E348" s="146"/>
    </row>
    <row r="349" spans="1:5" s="2" customFormat="1" ht="15.75" x14ac:dyDescent="0.25">
      <c r="A349" s="106" t="str">
        <f>IF('2 - Unit Info'!A349&lt;&gt;"",'2 - Unit Info'!A349,"")</f>
        <v/>
      </c>
      <c r="B349" s="169" t="str">
        <f>IF('2 - Unit Info'!K349&lt;&gt;"",'2 - Unit Info'!K349,"")</f>
        <v/>
      </c>
      <c r="C349" s="142" t="str">
        <f>IF('2 - Unit Info'!P349&lt;&gt;"",'2 - Unit Info'!P349,"")</f>
        <v/>
      </c>
      <c r="D349" s="143">
        <f>'7 - Per Unit Allowance'!F352</f>
        <v>0</v>
      </c>
      <c r="E349" s="146"/>
    </row>
    <row r="350" spans="1:5" s="2" customFormat="1" ht="15.75" x14ac:dyDescent="0.25">
      <c r="A350" s="106" t="str">
        <f>IF('2 - Unit Info'!A350&lt;&gt;"",'2 - Unit Info'!A350,"")</f>
        <v/>
      </c>
      <c r="B350" s="169" t="str">
        <f>IF('2 - Unit Info'!K350&lt;&gt;"",'2 - Unit Info'!K350,"")</f>
        <v/>
      </c>
      <c r="C350" s="142" t="str">
        <f>IF('2 - Unit Info'!P350&lt;&gt;"",'2 - Unit Info'!P350,"")</f>
        <v/>
      </c>
      <c r="D350" s="143">
        <f>'7 - Per Unit Allowance'!F353</f>
        <v>0</v>
      </c>
      <c r="E350" s="146"/>
    </row>
    <row r="351" spans="1:5" s="2" customFormat="1" ht="15.75" x14ac:dyDescent="0.25">
      <c r="A351" s="106" t="str">
        <f>IF('2 - Unit Info'!A351&lt;&gt;"",'2 - Unit Info'!A351,"")</f>
        <v/>
      </c>
      <c r="B351" s="169" t="str">
        <f>IF('2 - Unit Info'!K351&lt;&gt;"",'2 - Unit Info'!K351,"")</f>
        <v/>
      </c>
      <c r="C351" s="142" t="str">
        <f>IF('2 - Unit Info'!P351&lt;&gt;"",'2 - Unit Info'!P351,"")</f>
        <v/>
      </c>
      <c r="D351" s="143">
        <f>'7 - Per Unit Allowance'!F354</f>
        <v>0</v>
      </c>
      <c r="E351" s="146"/>
    </row>
    <row r="352" spans="1:5" s="2" customFormat="1" ht="15.75" x14ac:dyDescent="0.25">
      <c r="A352" s="106" t="str">
        <f>IF('2 - Unit Info'!A352&lt;&gt;"",'2 - Unit Info'!A352,"")</f>
        <v/>
      </c>
      <c r="B352" s="169" t="str">
        <f>IF('2 - Unit Info'!K352&lt;&gt;"",'2 - Unit Info'!K352,"")</f>
        <v/>
      </c>
      <c r="C352" s="142" t="str">
        <f>IF('2 - Unit Info'!P352&lt;&gt;"",'2 - Unit Info'!P352,"")</f>
        <v/>
      </c>
      <c r="D352" s="143">
        <f>'7 - Per Unit Allowance'!F355</f>
        <v>0</v>
      </c>
      <c r="E352" s="146"/>
    </row>
    <row r="353" spans="1:5" s="2" customFormat="1" ht="15.75" x14ac:dyDescent="0.25">
      <c r="A353" s="106" t="str">
        <f>IF('2 - Unit Info'!A353&lt;&gt;"",'2 - Unit Info'!A353,"")</f>
        <v/>
      </c>
      <c r="B353" s="169" t="str">
        <f>IF('2 - Unit Info'!K353&lt;&gt;"",'2 - Unit Info'!K353,"")</f>
        <v/>
      </c>
      <c r="C353" s="142" t="str">
        <f>IF('2 - Unit Info'!P353&lt;&gt;"",'2 - Unit Info'!P353,"")</f>
        <v/>
      </c>
      <c r="D353" s="143">
        <f>'7 - Per Unit Allowance'!F356</f>
        <v>0</v>
      </c>
      <c r="E353" s="146"/>
    </row>
    <row r="354" spans="1:5" s="2" customFormat="1" ht="15.75" x14ac:dyDescent="0.25">
      <c r="A354" s="106" t="str">
        <f>IF('2 - Unit Info'!A354&lt;&gt;"",'2 - Unit Info'!A354,"")</f>
        <v/>
      </c>
      <c r="B354" s="169" t="str">
        <f>IF('2 - Unit Info'!K354&lt;&gt;"",'2 - Unit Info'!K354,"")</f>
        <v/>
      </c>
      <c r="C354" s="142" t="str">
        <f>IF('2 - Unit Info'!P354&lt;&gt;"",'2 - Unit Info'!P354,"")</f>
        <v/>
      </c>
      <c r="D354" s="143">
        <f>'7 - Per Unit Allowance'!F357</f>
        <v>0</v>
      </c>
      <c r="E354" s="146"/>
    </row>
    <row r="355" spans="1:5" s="2" customFormat="1" ht="15.75" x14ac:dyDescent="0.25">
      <c r="A355" s="106" t="str">
        <f>IF('2 - Unit Info'!A355&lt;&gt;"",'2 - Unit Info'!A355,"")</f>
        <v/>
      </c>
      <c r="B355" s="169" t="str">
        <f>IF('2 - Unit Info'!K355&lt;&gt;"",'2 - Unit Info'!K355,"")</f>
        <v/>
      </c>
      <c r="C355" s="142" t="str">
        <f>IF('2 - Unit Info'!P355&lt;&gt;"",'2 - Unit Info'!P355,"")</f>
        <v/>
      </c>
      <c r="D355" s="143">
        <f>'7 - Per Unit Allowance'!F358</f>
        <v>0</v>
      </c>
      <c r="E355" s="146"/>
    </row>
    <row r="356" spans="1:5" s="2" customFormat="1" ht="15.75" x14ac:dyDescent="0.25">
      <c r="A356" s="106" t="str">
        <f>IF('2 - Unit Info'!A356&lt;&gt;"",'2 - Unit Info'!A356,"")</f>
        <v/>
      </c>
      <c r="B356" s="169" t="str">
        <f>IF('2 - Unit Info'!K356&lt;&gt;"",'2 - Unit Info'!K356,"")</f>
        <v/>
      </c>
      <c r="C356" s="142" t="str">
        <f>IF('2 - Unit Info'!P356&lt;&gt;"",'2 - Unit Info'!P356,"")</f>
        <v/>
      </c>
      <c r="D356" s="143">
        <f>'7 - Per Unit Allowance'!F359</f>
        <v>0</v>
      </c>
      <c r="E356" s="146"/>
    </row>
    <row r="357" spans="1:5" s="2" customFormat="1" ht="15.75" x14ac:dyDescent="0.25">
      <c r="A357" s="106" t="str">
        <f>IF('2 - Unit Info'!A357&lt;&gt;"",'2 - Unit Info'!A357,"")</f>
        <v/>
      </c>
      <c r="B357" s="169" t="str">
        <f>IF('2 - Unit Info'!K357&lt;&gt;"",'2 - Unit Info'!K357,"")</f>
        <v/>
      </c>
      <c r="C357" s="142" t="str">
        <f>IF('2 - Unit Info'!P357&lt;&gt;"",'2 - Unit Info'!P357,"")</f>
        <v/>
      </c>
      <c r="D357" s="143">
        <f>'7 - Per Unit Allowance'!F360</f>
        <v>0</v>
      </c>
      <c r="E357" s="146"/>
    </row>
    <row r="358" spans="1:5" s="2" customFormat="1" ht="15.75" x14ac:dyDescent="0.25">
      <c r="A358" s="106" t="str">
        <f>IF('2 - Unit Info'!A358&lt;&gt;"",'2 - Unit Info'!A358,"")</f>
        <v/>
      </c>
      <c r="B358" s="169" t="str">
        <f>IF('2 - Unit Info'!K358&lt;&gt;"",'2 - Unit Info'!K358,"")</f>
        <v/>
      </c>
      <c r="C358" s="142" t="str">
        <f>IF('2 - Unit Info'!P358&lt;&gt;"",'2 - Unit Info'!P358,"")</f>
        <v/>
      </c>
      <c r="D358" s="143">
        <f>'7 - Per Unit Allowance'!F361</f>
        <v>0</v>
      </c>
      <c r="E358" s="146"/>
    </row>
    <row r="359" spans="1:5" s="2" customFormat="1" ht="15.75" x14ac:dyDescent="0.25">
      <c r="A359" s="106" t="str">
        <f>IF('2 - Unit Info'!A359&lt;&gt;"",'2 - Unit Info'!A359,"")</f>
        <v/>
      </c>
      <c r="B359" s="169" t="str">
        <f>IF('2 - Unit Info'!K359&lt;&gt;"",'2 - Unit Info'!K359,"")</f>
        <v/>
      </c>
      <c r="C359" s="142" t="str">
        <f>IF('2 - Unit Info'!P359&lt;&gt;"",'2 - Unit Info'!P359,"")</f>
        <v/>
      </c>
      <c r="D359" s="143">
        <f>'7 - Per Unit Allowance'!F362</f>
        <v>0</v>
      </c>
      <c r="E359" s="146"/>
    </row>
    <row r="360" spans="1:5" s="2" customFormat="1" ht="15.75" x14ac:dyDescent="0.25">
      <c r="A360" s="106" t="str">
        <f>IF('2 - Unit Info'!A360&lt;&gt;"",'2 - Unit Info'!A360,"")</f>
        <v/>
      </c>
      <c r="B360" s="169" t="str">
        <f>IF('2 - Unit Info'!K360&lt;&gt;"",'2 - Unit Info'!K360,"")</f>
        <v/>
      </c>
      <c r="C360" s="142" t="str">
        <f>IF('2 - Unit Info'!P360&lt;&gt;"",'2 - Unit Info'!P360,"")</f>
        <v/>
      </c>
      <c r="D360" s="143">
        <f>'7 - Per Unit Allowance'!F363</f>
        <v>0</v>
      </c>
      <c r="E360" s="146"/>
    </row>
    <row r="361" spans="1:5" s="2" customFormat="1" ht="15.75" x14ac:dyDescent="0.25">
      <c r="A361" s="106" t="str">
        <f>IF('2 - Unit Info'!A361&lt;&gt;"",'2 - Unit Info'!A361,"")</f>
        <v/>
      </c>
      <c r="B361" s="169" t="str">
        <f>IF('2 - Unit Info'!K361&lt;&gt;"",'2 - Unit Info'!K361,"")</f>
        <v/>
      </c>
      <c r="C361" s="142" t="str">
        <f>IF('2 - Unit Info'!P361&lt;&gt;"",'2 - Unit Info'!P361,"")</f>
        <v/>
      </c>
      <c r="D361" s="143">
        <f>'7 - Per Unit Allowance'!F364</f>
        <v>0</v>
      </c>
      <c r="E361" s="146"/>
    </row>
    <row r="362" spans="1:5" s="2" customFormat="1" ht="15.75" x14ac:dyDescent="0.25">
      <c r="A362" s="106" t="str">
        <f>IF('2 - Unit Info'!A362&lt;&gt;"",'2 - Unit Info'!A362,"")</f>
        <v/>
      </c>
      <c r="B362" s="169" t="str">
        <f>IF('2 - Unit Info'!K362&lt;&gt;"",'2 - Unit Info'!K362,"")</f>
        <v/>
      </c>
      <c r="C362" s="142" t="str">
        <f>IF('2 - Unit Info'!P362&lt;&gt;"",'2 - Unit Info'!P362,"")</f>
        <v/>
      </c>
      <c r="D362" s="143">
        <f>'7 - Per Unit Allowance'!F365</f>
        <v>0</v>
      </c>
      <c r="E362" s="146"/>
    </row>
    <row r="363" spans="1:5" s="2" customFormat="1" ht="15.75" x14ac:dyDescent="0.25">
      <c r="A363" s="106" t="str">
        <f>IF('2 - Unit Info'!A363&lt;&gt;"",'2 - Unit Info'!A363,"")</f>
        <v/>
      </c>
      <c r="B363" s="169" t="str">
        <f>IF('2 - Unit Info'!K363&lt;&gt;"",'2 - Unit Info'!K363,"")</f>
        <v/>
      </c>
      <c r="C363" s="142" t="str">
        <f>IF('2 - Unit Info'!P363&lt;&gt;"",'2 - Unit Info'!P363,"")</f>
        <v/>
      </c>
      <c r="D363" s="143">
        <f>'7 - Per Unit Allowance'!F366</f>
        <v>0</v>
      </c>
      <c r="E363" s="146"/>
    </row>
    <row r="364" spans="1:5" s="2" customFormat="1" ht="15.75" x14ac:dyDescent="0.25">
      <c r="A364" s="106" t="str">
        <f>IF('2 - Unit Info'!A364&lt;&gt;"",'2 - Unit Info'!A364,"")</f>
        <v/>
      </c>
      <c r="B364" s="169" t="str">
        <f>IF('2 - Unit Info'!K364&lt;&gt;"",'2 - Unit Info'!K364,"")</f>
        <v/>
      </c>
      <c r="C364" s="142" t="str">
        <f>IF('2 - Unit Info'!P364&lt;&gt;"",'2 - Unit Info'!P364,"")</f>
        <v/>
      </c>
      <c r="D364" s="143">
        <f>'7 - Per Unit Allowance'!F367</f>
        <v>0</v>
      </c>
      <c r="E364" s="146"/>
    </row>
    <row r="365" spans="1:5" s="2" customFormat="1" ht="15.75" x14ac:dyDescent="0.25">
      <c r="A365" s="106" t="str">
        <f>IF('2 - Unit Info'!A365&lt;&gt;"",'2 - Unit Info'!A365,"")</f>
        <v/>
      </c>
      <c r="B365" s="169" t="str">
        <f>IF('2 - Unit Info'!K365&lt;&gt;"",'2 - Unit Info'!K365,"")</f>
        <v/>
      </c>
      <c r="C365" s="142" t="str">
        <f>IF('2 - Unit Info'!P365&lt;&gt;"",'2 - Unit Info'!P365,"")</f>
        <v/>
      </c>
      <c r="D365" s="143">
        <f>'7 - Per Unit Allowance'!F368</f>
        <v>0</v>
      </c>
      <c r="E365" s="146"/>
    </row>
    <row r="366" spans="1:5" s="2" customFormat="1" ht="15.75" x14ac:dyDescent="0.25">
      <c r="A366" s="106" t="str">
        <f>IF('2 - Unit Info'!A366&lt;&gt;"",'2 - Unit Info'!A366,"")</f>
        <v/>
      </c>
      <c r="B366" s="169" t="str">
        <f>IF('2 - Unit Info'!K366&lt;&gt;"",'2 - Unit Info'!K366,"")</f>
        <v/>
      </c>
      <c r="C366" s="142" t="str">
        <f>IF('2 - Unit Info'!P366&lt;&gt;"",'2 - Unit Info'!P366,"")</f>
        <v/>
      </c>
      <c r="D366" s="143">
        <f>'7 - Per Unit Allowance'!F369</f>
        <v>0</v>
      </c>
      <c r="E366" s="146"/>
    </row>
    <row r="367" spans="1:5" s="2" customFormat="1" ht="15.75" x14ac:dyDescent="0.25">
      <c r="A367" s="106" t="str">
        <f>IF('2 - Unit Info'!A367&lt;&gt;"",'2 - Unit Info'!A367,"")</f>
        <v/>
      </c>
      <c r="B367" s="169" t="str">
        <f>IF('2 - Unit Info'!K367&lt;&gt;"",'2 - Unit Info'!K367,"")</f>
        <v/>
      </c>
      <c r="C367" s="142" t="str">
        <f>IF('2 - Unit Info'!P367&lt;&gt;"",'2 - Unit Info'!P367,"")</f>
        <v/>
      </c>
      <c r="D367" s="143">
        <f>'7 - Per Unit Allowance'!F370</f>
        <v>0</v>
      </c>
      <c r="E367" s="146"/>
    </row>
    <row r="368" spans="1:5" s="2" customFormat="1" ht="15.75" x14ac:dyDescent="0.25">
      <c r="A368" s="106" t="str">
        <f>IF('2 - Unit Info'!A368&lt;&gt;"",'2 - Unit Info'!A368,"")</f>
        <v/>
      </c>
      <c r="B368" s="169" t="str">
        <f>IF('2 - Unit Info'!K368&lt;&gt;"",'2 - Unit Info'!K368,"")</f>
        <v/>
      </c>
      <c r="C368" s="142" t="str">
        <f>IF('2 - Unit Info'!P368&lt;&gt;"",'2 - Unit Info'!P368,"")</f>
        <v/>
      </c>
      <c r="D368" s="143">
        <f>'7 - Per Unit Allowance'!F371</f>
        <v>0</v>
      </c>
      <c r="E368" s="146"/>
    </row>
    <row r="369" spans="1:5" s="2" customFormat="1" ht="15.75" x14ac:dyDescent="0.25">
      <c r="A369" s="106" t="str">
        <f>IF('2 - Unit Info'!A369&lt;&gt;"",'2 - Unit Info'!A369,"")</f>
        <v/>
      </c>
      <c r="B369" s="169" t="str">
        <f>IF('2 - Unit Info'!K369&lt;&gt;"",'2 - Unit Info'!K369,"")</f>
        <v/>
      </c>
      <c r="C369" s="142" t="str">
        <f>IF('2 - Unit Info'!P369&lt;&gt;"",'2 - Unit Info'!P369,"")</f>
        <v/>
      </c>
      <c r="D369" s="143">
        <f>'7 - Per Unit Allowance'!F372</f>
        <v>0</v>
      </c>
      <c r="E369" s="146"/>
    </row>
    <row r="370" spans="1:5" s="2" customFormat="1" ht="15.75" x14ac:dyDescent="0.25">
      <c r="A370" s="106" t="str">
        <f>IF('2 - Unit Info'!A370&lt;&gt;"",'2 - Unit Info'!A370,"")</f>
        <v/>
      </c>
      <c r="B370" s="169" t="str">
        <f>IF('2 - Unit Info'!K370&lt;&gt;"",'2 - Unit Info'!K370,"")</f>
        <v/>
      </c>
      <c r="C370" s="142" t="str">
        <f>IF('2 - Unit Info'!P370&lt;&gt;"",'2 - Unit Info'!P370,"")</f>
        <v/>
      </c>
      <c r="D370" s="143">
        <f>'7 - Per Unit Allowance'!F373</f>
        <v>0</v>
      </c>
      <c r="E370" s="146"/>
    </row>
    <row r="371" spans="1:5" s="2" customFormat="1" ht="15.75" x14ac:dyDescent="0.25">
      <c r="A371" s="106" t="str">
        <f>IF('2 - Unit Info'!A371&lt;&gt;"",'2 - Unit Info'!A371,"")</f>
        <v/>
      </c>
      <c r="B371" s="169" t="str">
        <f>IF('2 - Unit Info'!K371&lt;&gt;"",'2 - Unit Info'!K371,"")</f>
        <v/>
      </c>
      <c r="C371" s="142" t="str">
        <f>IF('2 - Unit Info'!P371&lt;&gt;"",'2 - Unit Info'!P371,"")</f>
        <v/>
      </c>
      <c r="D371" s="143">
        <f>'7 - Per Unit Allowance'!F374</f>
        <v>0</v>
      </c>
      <c r="E371" s="146"/>
    </row>
    <row r="372" spans="1:5" s="2" customFormat="1" ht="15.75" x14ac:dyDescent="0.25">
      <c r="A372" s="106" t="str">
        <f>IF('2 - Unit Info'!A372&lt;&gt;"",'2 - Unit Info'!A372,"")</f>
        <v/>
      </c>
      <c r="B372" s="169" t="str">
        <f>IF('2 - Unit Info'!K372&lt;&gt;"",'2 - Unit Info'!K372,"")</f>
        <v/>
      </c>
      <c r="C372" s="142" t="str">
        <f>IF('2 - Unit Info'!P372&lt;&gt;"",'2 - Unit Info'!P372,"")</f>
        <v/>
      </c>
      <c r="D372" s="143">
        <f>'7 - Per Unit Allowance'!F375</f>
        <v>0</v>
      </c>
      <c r="E372" s="146"/>
    </row>
    <row r="373" spans="1:5" s="2" customFormat="1" ht="15.75" x14ac:dyDescent="0.25">
      <c r="A373" s="106" t="str">
        <f>IF('2 - Unit Info'!A373&lt;&gt;"",'2 - Unit Info'!A373,"")</f>
        <v/>
      </c>
      <c r="B373" s="169" t="str">
        <f>IF('2 - Unit Info'!K373&lt;&gt;"",'2 - Unit Info'!K373,"")</f>
        <v/>
      </c>
      <c r="C373" s="142" t="str">
        <f>IF('2 - Unit Info'!P373&lt;&gt;"",'2 - Unit Info'!P373,"")</f>
        <v/>
      </c>
      <c r="D373" s="143">
        <f>'7 - Per Unit Allowance'!F376</f>
        <v>0</v>
      </c>
      <c r="E373" s="146"/>
    </row>
    <row r="374" spans="1:5" s="2" customFormat="1" ht="15.75" x14ac:dyDescent="0.25">
      <c r="A374" s="106" t="str">
        <f>IF('2 - Unit Info'!A374&lt;&gt;"",'2 - Unit Info'!A374,"")</f>
        <v/>
      </c>
      <c r="B374" s="169" t="str">
        <f>IF('2 - Unit Info'!K374&lt;&gt;"",'2 - Unit Info'!K374,"")</f>
        <v/>
      </c>
      <c r="C374" s="142" t="str">
        <f>IF('2 - Unit Info'!P374&lt;&gt;"",'2 - Unit Info'!P374,"")</f>
        <v/>
      </c>
      <c r="D374" s="143">
        <f>'7 - Per Unit Allowance'!F377</f>
        <v>0</v>
      </c>
      <c r="E374" s="146"/>
    </row>
    <row r="375" spans="1:5" s="2" customFormat="1" ht="15.75" x14ac:dyDescent="0.25">
      <c r="A375" s="106" t="str">
        <f>IF('2 - Unit Info'!A375&lt;&gt;"",'2 - Unit Info'!A375,"")</f>
        <v/>
      </c>
      <c r="B375" s="169" t="str">
        <f>IF('2 - Unit Info'!K375&lt;&gt;"",'2 - Unit Info'!K375,"")</f>
        <v/>
      </c>
      <c r="C375" s="142" t="str">
        <f>IF('2 - Unit Info'!P375&lt;&gt;"",'2 - Unit Info'!P375,"")</f>
        <v/>
      </c>
      <c r="D375" s="143">
        <f>'7 - Per Unit Allowance'!F378</f>
        <v>0</v>
      </c>
      <c r="E375" s="146"/>
    </row>
    <row r="376" spans="1:5" s="2" customFormat="1" ht="15.75" x14ac:dyDescent="0.25">
      <c r="A376" s="106" t="str">
        <f>IF('2 - Unit Info'!A376&lt;&gt;"",'2 - Unit Info'!A376,"")</f>
        <v/>
      </c>
      <c r="B376" s="169" t="str">
        <f>IF('2 - Unit Info'!K376&lt;&gt;"",'2 - Unit Info'!K376,"")</f>
        <v/>
      </c>
      <c r="C376" s="142" t="str">
        <f>IF('2 - Unit Info'!P376&lt;&gt;"",'2 - Unit Info'!P376,"")</f>
        <v/>
      </c>
      <c r="D376" s="143">
        <f>'7 - Per Unit Allowance'!F379</f>
        <v>0</v>
      </c>
      <c r="E376" s="146"/>
    </row>
    <row r="377" spans="1:5" s="2" customFormat="1" ht="15.75" x14ac:dyDescent="0.25">
      <c r="A377" s="106" t="str">
        <f>IF('2 - Unit Info'!A377&lt;&gt;"",'2 - Unit Info'!A377,"")</f>
        <v/>
      </c>
      <c r="B377" s="169" t="str">
        <f>IF('2 - Unit Info'!K377&lt;&gt;"",'2 - Unit Info'!K377,"")</f>
        <v/>
      </c>
      <c r="C377" s="142" t="str">
        <f>IF('2 - Unit Info'!P377&lt;&gt;"",'2 - Unit Info'!P377,"")</f>
        <v/>
      </c>
      <c r="D377" s="143">
        <f>'7 - Per Unit Allowance'!F380</f>
        <v>0</v>
      </c>
      <c r="E377" s="146"/>
    </row>
    <row r="378" spans="1:5" s="2" customFormat="1" ht="15.75" x14ac:dyDescent="0.25">
      <c r="A378" s="106" t="str">
        <f>IF('2 - Unit Info'!A378&lt;&gt;"",'2 - Unit Info'!A378,"")</f>
        <v/>
      </c>
      <c r="B378" s="169" t="str">
        <f>IF('2 - Unit Info'!K378&lt;&gt;"",'2 - Unit Info'!K378,"")</f>
        <v/>
      </c>
      <c r="C378" s="142" t="str">
        <f>IF('2 - Unit Info'!P378&lt;&gt;"",'2 - Unit Info'!P378,"")</f>
        <v/>
      </c>
      <c r="D378" s="143">
        <f>'7 - Per Unit Allowance'!F381</f>
        <v>0</v>
      </c>
      <c r="E378" s="146"/>
    </row>
    <row r="379" spans="1:5" s="2" customFormat="1" ht="15.75" x14ac:dyDescent="0.25">
      <c r="A379" s="106" t="str">
        <f>IF('2 - Unit Info'!A379&lt;&gt;"",'2 - Unit Info'!A379,"")</f>
        <v/>
      </c>
      <c r="B379" s="169" t="str">
        <f>IF('2 - Unit Info'!K379&lt;&gt;"",'2 - Unit Info'!K379,"")</f>
        <v/>
      </c>
      <c r="C379" s="142" t="str">
        <f>IF('2 - Unit Info'!P379&lt;&gt;"",'2 - Unit Info'!P379,"")</f>
        <v/>
      </c>
      <c r="D379" s="143">
        <f>'7 - Per Unit Allowance'!F382</f>
        <v>0</v>
      </c>
      <c r="E379" s="146"/>
    </row>
    <row r="380" spans="1:5" s="2" customFormat="1" ht="15.75" x14ac:dyDescent="0.25">
      <c r="A380" s="106" t="str">
        <f>IF('2 - Unit Info'!A380&lt;&gt;"",'2 - Unit Info'!A380,"")</f>
        <v/>
      </c>
      <c r="B380" s="169" t="str">
        <f>IF('2 - Unit Info'!K380&lt;&gt;"",'2 - Unit Info'!K380,"")</f>
        <v/>
      </c>
      <c r="C380" s="142" t="str">
        <f>IF('2 - Unit Info'!P380&lt;&gt;"",'2 - Unit Info'!P380,"")</f>
        <v/>
      </c>
      <c r="D380" s="143">
        <f>'7 - Per Unit Allowance'!F383</f>
        <v>0</v>
      </c>
      <c r="E380" s="146"/>
    </row>
    <row r="381" spans="1:5" s="2" customFormat="1" ht="15.75" x14ac:dyDescent="0.25">
      <c r="A381" s="106" t="str">
        <f>IF('2 - Unit Info'!A381&lt;&gt;"",'2 - Unit Info'!A381,"")</f>
        <v/>
      </c>
      <c r="B381" s="169" t="str">
        <f>IF('2 - Unit Info'!K381&lt;&gt;"",'2 - Unit Info'!K381,"")</f>
        <v/>
      </c>
      <c r="C381" s="142" t="str">
        <f>IF('2 - Unit Info'!P381&lt;&gt;"",'2 - Unit Info'!P381,"")</f>
        <v/>
      </c>
      <c r="D381" s="143">
        <f>'7 - Per Unit Allowance'!F384</f>
        <v>0</v>
      </c>
      <c r="E381" s="146"/>
    </row>
    <row r="382" spans="1:5" s="2" customFormat="1" ht="15.75" x14ac:dyDescent="0.25">
      <c r="A382" s="106" t="str">
        <f>IF('2 - Unit Info'!A382&lt;&gt;"",'2 - Unit Info'!A382,"")</f>
        <v/>
      </c>
      <c r="B382" s="169" t="str">
        <f>IF('2 - Unit Info'!K382&lt;&gt;"",'2 - Unit Info'!K382,"")</f>
        <v/>
      </c>
      <c r="C382" s="142" t="str">
        <f>IF('2 - Unit Info'!P382&lt;&gt;"",'2 - Unit Info'!P382,"")</f>
        <v/>
      </c>
      <c r="D382" s="143">
        <f>'7 - Per Unit Allowance'!F385</f>
        <v>0</v>
      </c>
      <c r="E382" s="146"/>
    </row>
    <row r="383" spans="1:5" s="2" customFormat="1" ht="15.75" x14ac:dyDescent="0.25">
      <c r="A383" s="106" t="str">
        <f>IF('2 - Unit Info'!A383&lt;&gt;"",'2 - Unit Info'!A383,"")</f>
        <v/>
      </c>
      <c r="B383" s="169" t="str">
        <f>IF('2 - Unit Info'!K383&lt;&gt;"",'2 - Unit Info'!K383,"")</f>
        <v/>
      </c>
      <c r="C383" s="142" t="str">
        <f>IF('2 - Unit Info'!P383&lt;&gt;"",'2 - Unit Info'!P383,"")</f>
        <v/>
      </c>
      <c r="D383" s="143">
        <f>'7 - Per Unit Allowance'!F386</f>
        <v>0</v>
      </c>
      <c r="E383" s="146"/>
    </row>
    <row r="384" spans="1:5" s="2" customFormat="1" ht="15.75" x14ac:dyDescent="0.25">
      <c r="A384" s="106" t="str">
        <f>IF('2 - Unit Info'!A384&lt;&gt;"",'2 - Unit Info'!A384,"")</f>
        <v/>
      </c>
      <c r="B384" s="169" t="str">
        <f>IF('2 - Unit Info'!K384&lt;&gt;"",'2 - Unit Info'!K384,"")</f>
        <v/>
      </c>
      <c r="C384" s="142" t="str">
        <f>IF('2 - Unit Info'!P384&lt;&gt;"",'2 - Unit Info'!P384,"")</f>
        <v/>
      </c>
      <c r="D384" s="143">
        <f>'7 - Per Unit Allowance'!F387</f>
        <v>0</v>
      </c>
      <c r="E384" s="146"/>
    </row>
    <row r="385" spans="1:5" s="2" customFormat="1" ht="15.75" x14ac:dyDescent="0.25">
      <c r="A385" s="106" t="str">
        <f>IF('2 - Unit Info'!A385&lt;&gt;"",'2 - Unit Info'!A385,"")</f>
        <v/>
      </c>
      <c r="B385" s="169" t="str">
        <f>IF('2 - Unit Info'!K385&lt;&gt;"",'2 - Unit Info'!K385,"")</f>
        <v/>
      </c>
      <c r="C385" s="142" t="str">
        <f>IF('2 - Unit Info'!P385&lt;&gt;"",'2 - Unit Info'!P385,"")</f>
        <v/>
      </c>
      <c r="D385" s="143">
        <f>'7 - Per Unit Allowance'!F388</f>
        <v>0</v>
      </c>
      <c r="E385" s="146"/>
    </row>
    <row r="386" spans="1:5" s="2" customFormat="1" ht="15.75" x14ac:dyDescent="0.25">
      <c r="A386" s="106" t="str">
        <f>IF('2 - Unit Info'!A386&lt;&gt;"",'2 - Unit Info'!A386,"")</f>
        <v/>
      </c>
      <c r="B386" s="169" t="str">
        <f>IF('2 - Unit Info'!K386&lt;&gt;"",'2 - Unit Info'!K386,"")</f>
        <v/>
      </c>
      <c r="C386" s="142" t="str">
        <f>IF('2 - Unit Info'!P386&lt;&gt;"",'2 - Unit Info'!P386,"")</f>
        <v/>
      </c>
      <c r="D386" s="143">
        <f>'7 - Per Unit Allowance'!F389</f>
        <v>0</v>
      </c>
      <c r="E386" s="146"/>
    </row>
    <row r="387" spans="1:5" s="2" customFormat="1" ht="15.75" x14ac:dyDescent="0.25">
      <c r="A387" s="106" t="str">
        <f>IF('2 - Unit Info'!A387&lt;&gt;"",'2 - Unit Info'!A387,"")</f>
        <v/>
      </c>
      <c r="B387" s="169" t="str">
        <f>IF('2 - Unit Info'!K387&lt;&gt;"",'2 - Unit Info'!K387,"")</f>
        <v/>
      </c>
      <c r="C387" s="142" t="str">
        <f>IF('2 - Unit Info'!P387&lt;&gt;"",'2 - Unit Info'!P387,"")</f>
        <v/>
      </c>
      <c r="D387" s="143">
        <f>'7 - Per Unit Allowance'!F390</f>
        <v>0</v>
      </c>
      <c r="E387" s="146"/>
    </row>
    <row r="388" spans="1:5" s="2" customFormat="1" ht="15.75" x14ac:dyDescent="0.25">
      <c r="A388" s="106" t="str">
        <f>IF('2 - Unit Info'!A388&lt;&gt;"",'2 - Unit Info'!A388,"")</f>
        <v/>
      </c>
      <c r="B388" s="169" t="str">
        <f>IF('2 - Unit Info'!K388&lt;&gt;"",'2 - Unit Info'!K388,"")</f>
        <v/>
      </c>
      <c r="C388" s="142" t="str">
        <f>IF('2 - Unit Info'!P388&lt;&gt;"",'2 - Unit Info'!P388,"")</f>
        <v/>
      </c>
      <c r="D388" s="143">
        <f>'7 - Per Unit Allowance'!F391</f>
        <v>0</v>
      </c>
      <c r="E388" s="146"/>
    </row>
    <row r="389" spans="1:5" s="2" customFormat="1" ht="15.75" x14ac:dyDescent="0.25">
      <c r="A389" s="106" t="str">
        <f>IF('2 - Unit Info'!A389&lt;&gt;"",'2 - Unit Info'!A389,"")</f>
        <v/>
      </c>
      <c r="B389" s="169" t="str">
        <f>IF('2 - Unit Info'!K389&lt;&gt;"",'2 - Unit Info'!K389,"")</f>
        <v/>
      </c>
      <c r="C389" s="142" t="str">
        <f>IF('2 - Unit Info'!P389&lt;&gt;"",'2 - Unit Info'!P389,"")</f>
        <v/>
      </c>
      <c r="D389" s="143">
        <f>'7 - Per Unit Allowance'!F392</f>
        <v>0</v>
      </c>
      <c r="E389" s="146"/>
    </row>
    <row r="390" spans="1:5" s="2" customFormat="1" ht="15.75" x14ac:dyDescent="0.25">
      <c r="A390" s="106" t="str">
        <f>IF('2 - Unit Info'!A390&lt;&gt;"",'2 - Unit Info'!A390,"")</f>
        <v/>
      </c>
      <c r="B390" s="169" t="str">
        <f>IF('2 - Unit Info'!K390&lt;&gt;"",'2 - Unit Info'!K390,"")</f>
        <v/>
      </c>
      <c r="C390" s="142" t="str">
        <f>IF('2 - Unit Info'!P390&lt;&gt;"",'2 - Unit Info'!P390,"")</f>
        <v/>
      </c>
      <c r="D390" s="143">
        <f>'7 - Per Unit Allowance'!F393</f>
        <v>0</v>
      </c>
      <c r="E390" s="146"/>
    </row>
    <row r="391" spans="1:5" s="2" customFormat="1" ht="15.75" x14ac:dyDescent="0.25">
      <c r="A391" s="106" t="str">
        <f>IF('2 - Unit Info'!A391&lt;&gt;"",'2 - Unit Info'!A391,"")</f>
        <v/>
      </c>
      <c r="B391" s="169" t="str">
        <f>IF('2 - Unit Info'!K391&lt;&gt;"",'2 - Unit Info'!K391,"")</f>
        <v/>
      </c>
      <c r="C391" s="142" t="str">
        <f>IF('2 - Unit Info'!P391&lt;&gt;"",'2 - Unit Info'!P391,"")</f>
        <v/>
      </c>
      <c r="D391" s="143">
        <f>'7 - Per Unit Allowance'!F394</f>
        <v>0</v>
      </c>
      <c r="E391" s="146"/>
    </row>
    <row r="392" spans="1:5" s="2" customFormat="1" ht="15.75" x14ac:dyDescent="0.25">
      <c r="A392" s="106" t="str">
        <f>IF('2 - Unit Info'!A392&lt;&gt;"",'2 - Unit Info'!A392,"")</f>
        <v/>
      </c>
      <c r="B392" s="169" t="str">
        <f>IF('2 - Unit Info'!K392&lt;&gt;"",'2 - Unit Info'!K392,"")</f>
        <v/>
      </c>
      <c r="C392" s="142" t="str">
        <f>IF('2 - Unit Info'!P392&lt;&gt;"",'2 - Unit Info'!P392,"")</f>
        <v/>
      </c>
      <c r="D392" s="143">
        <f>'7 - Per Unit Allowance'!F395</f>
        <v>0</v>
      </c>
      <c r="E392" s="146"/>
    </row>
    <row r="393" spans="1:5" s="2" customFormat="1" ht="15.75" x14ac:dyDescent="0.25">
      <c r="A393" s="106" t="str">
        <f>IF('2 - Unit Info'!A393&lt;&gt;"",'2 - Unit Info'!A393,"")</f>
        <v/>
      </c>
      <c r="B393" s="169" t="str">
        <f>IF('2 - Unit Info'!K393&lt;&gt;"",'2 - Unit Info'!K393,"")</f>
        <v/>
      </c>
      <c r="C393" s="142" t="str">
        <f>IF('2 - Unit Info'!P393&lt;&gt;"",'2 - Unit Info'!P393,"")</f>
        <v/>
      </c>
      <c r="D393" s="143">
        <f>'7 - Per Unit Allowance'!F396</f>
        <v>0</v>
      </c>
      <c r="E393" s="146"/>
    </row>
    <row r="394" spans="1:5" s="2" customFormat="1" ht="15.75" x14ac:dyDescent="0.25">
      <c r="A394" s="106" t="str">
        <f>IF('2 - Unit Info'!A394&lt;&gt;"",'2 - Unit Info'!A394,"")</f>
        <v/>
      </c>
      <c r="B394" s="169" t="str">
        <f>IF('2 - Unit Info'!K394&lt;&gt;"",'2 - Unit Info'!K394,"")</f>
        <v/>
      </c>
      <c r="C394" s="142" t="str">
        <f>IF('2 - Unit Info'!P394&lt;&gt;"",'2 - Unit Info'!P394,"")</f>
        <v/>
      </c>
      <c r="D394" s="143">
        <f>'7 - Per Unit Allowance'!F397</f>
        <v>0</v>
      </c>
      <c r="E394" s="146"/>
    </row>
    <row r="395" spans="1:5" s="2" customFormat="1" ht="15.75" x14ac:dyDescent="0.25">
      <c r="A395" s="106" t="str">
        <f>IF('2 - Unit Info'!A395&lt;&gt;"",'2 - Unit Info'!A395,"")</f>
        <v/>
      </c>
      <c r="B395" s="169" t="str">
        <f>IF('2 - Unit Info'!K395&lt;&gt;"",'2 - Unit Info'!K395,"")</f>
        <v/>
      </c>
      <c r="C395" s="142" t="str">
        <f>IF('2 - Unit Info'!P395&lt;&gt;"",'2 - Unit Info'!P395,"")</f>
        <v/>
      </c>
      <c r="D395" s="143">
        <f>'7 - Per Unit Allowance'!F398</f>
        <v>0</v>
      </c>
      <c r="E395" s="146"/>
    </row>
    <row r="396" spans="1:5" s="2" customFormat="1" ht="15.75" x14ac:dyDescent="0.25">
      <c r="A396" s="106" t="str">
        <f>IF('2 - Unit Info'!A396&lt;&gt;"",'2 - Unit Info'!A396,"")</f>
        <v/>
      </c>
      <c r="B396" s="169" t="str">
        <f>IF('2 - Unit Info'!K396&lt;&gt;"",'2 - Unit Info'!K396,"")</f>
        <v/>
      </c>
      <c r="C396" s="142" t="str">
        <f>IF('2 - Unit Info'!P396&lt;&gt;"",'2 - Unit Info'!P396,"")</f>
        <v/>
      </c>
      <c r="D396" s="143">
        <f>'7 - Per Unit Allowance'!F399</f>
        <v>0</v>
      </c>
      <c r="E396" s="146"/>
    </row>
    <row r="397" spans="1:5" s="2" customFormat="1" ht="15.75" x14ac:dyDescent="0.25">
      <c r="A397" s="106" t="str">
        <f>IF('2 - Unit Info'!A397&lt;&gt;"",'2 - Unit Info'!A397,"")</f>
        <v/>
      </c>
      <c r="B397" s="169" t="str">
        <f>IF('2 - Unit Info'!K397&lt;&gt;"",'2 - Unit Info'!K397,"")</f>
        <v/>
      </c>
      <c r="C397" s="142" t="str">
        <f>IF('2 - Unit Info'!P397&lt;&gt;"",'2 - Unit Info'!P397,"")</f>
        <v/>
      </c>
      <c r="D397" s="143">
        <f>'7 - Per Unit Allowance'!F400</f>
        <v>0</v>
      </c>
      <c r="E397" s="146"/>
    </row>
    <row r="398" spans="1:5" s="2" customFormat="1" ht="15.75" x14ac:dyDescent="0.25">
      <c r="A398" s="106" t="str">
        <f>IF('2 - Unit Info'!A398&lt;&gt;"",'2 - Unit Info'!A398,"")</f>
        <v/>
      </c>
      <c r="B398" s="169" t="str">
        <f>IF('2 - Unit Info'!K398&lt;&gt;"",'2 - Unit Info'!K398,"")</f>
        <v/>
      </c>
      <c r="C398" s="142" t="str">
        <f>IF('2 - Unit Info'!P398&lt;&gt;"",'2 - Unit Info'!P398,"")</f>
        <v/>
      </c>
      <c r="D398" s="143">
        <f>'7 - Per Unit Allowance'!F401</f>
        <v>0</v>
      </c>
      <c r="E398" s="146"/>
    </row>
    <row r="399" spans="1:5" s="2" customFormat="1" ht="15.75" x14ac:dyDescent="0.25">
      <c r="A399" s="106" t="str">
        <f>IF('2 - Unit Info'!A399&lt;&gt;"",'2 - Unit Info'!A399,"")</f>
        <v/>
      </c>
      <c r="B399" s="169" t="str">
        <f>IF('2 - Unit Info'!K399&lt;&gt;"",'2 - Unit Info'!K399,"")</f>
        <v/>
      </c>
      <c r="C399" s="142" t="str">
        <f>IF('2 - Unit Info'!P399&lt;&gt;"",'2 - Unit Info'!P399,"")</f>
        <v/>
      </c>
      <c r="D399" s="143">
        <f>'7 - Per Unit Allowance'!F402</f>
        <v>0</v>
      </c>
      <c r="E399" s="146"/>
    </row>
    <row r="400" spans="1:5" s="2" customFormat="1" ht="15.75" x14ac:dyDescent="0.25">
      <c r="A400" s="106" t="str">
        <f>IF('2 - Unit Info'!A400&lt;&gt;"",'2 - Unit Info'!A400,"")</f>
        <v/>
      </c>
      <c r="B400" s="169" t="str">
        <f>IF('2 - Unit Info'!K400&lt;&gt;"",'2 - Unit Info'!K400,"")</f>
        <v/>
      </c>
      <c r="C400" s="142" t="str">
        <f>IF('2 - Unit Info'!P400&lt;&gt;"",'2 - Unit Info'!P400,"")</f>
        <v/>
      </c>
      <c r="D400" s="143">
        <f>'7 - Per Unit Allowance'!F403</f>
        <v>0</v>
      </c>
      <c r="E400" s="146"/>
    </row>
    <row r="401" spans="1:5" s="2" customFormat="1" ht="15.75" x14ac:dyDescent="0.25">
      <c r="A401" s="106" t="str">
        <f>IF('2 - Unit Info'!A401&lt;&gt;"",'2 - Unit Info'!A401,"")</f>
        <v/>
      </c>
      <c r="B401" s="169" t="str">
        <f>IF('2 - Unit Info'!K401&lt;&gt;"",'2 - Unit Info'!K401,"")</f>
        <v/>
      </c>
      <c r="C401" s="142" t="str">
        <f>IF('2 - Unit Info'!P401&lt;&gt;"",'2 - Unit Info'!P401,"")</f>
        <v/>
      </c>
      <c r="D401" s="143">
        <f>'7 - Per Unit Allowance'!F404</f>
        <v>0</v>
      </c>
      <c r="E401" s="146"/>
    </row>
    <row r="402" spans="1:5" s="2" customFormat="1" ht="15.75" x14ac:dyDescent="0.25">
      <c r="A402" s="106" t="str">
        <f>IF('2 - Unit Info'!A402&lt;&gt;"",'2 - Unit Info'!A402,"")</f>
        <v/>
      </c>
      <c r="B402" s="169" t="str">
        <f>IF('2 - Unit Info'!K402&lt;&gt;"",'2 - Unit Info'!K402,"")</f>
        <v/>
      </c>
      <c r="C402" s="142" t="str">
        <f>IF('2 - Unit Info'!P402&lt;&gt;"",'2 - Unit Info'!P402,"")</f>
        <v/>
      </c>
      <c r="D402" s="143">
        <f>'7 - Per Unit Allowance'!F405</f>
        <v>0</v>
      </c>
      <c r="E402" s="146"/>
    </row>
    <row r="403" spans="1:5" s="2" customFormat="1" ht="15.75" x14ac:dyDescent="0.25">
      <c r="A403" s="106" t="str">
        <f>IF('2 - Unit Info'!A403&lt;&gt;"",'2 - Unit Info'!A403,"")</f>
        <v/>
      </c>
      <c r="B403" s="169" t="str">
        <f>IF('2 - Unit Info'!K403&lt;&gt;"",'2 - Unit Info'!K403,"")</f>
        <v/>
      </c>
      <c r="C403" s="142" t="str">
        <f>IF('2 - Unit Info'!P403&lt;&gt;"",'2 - Unit Info'!P403,"")</f>
        <v/>
      </c>
      <c r="D403" s="143">
        <f>'7 - Per Unit Allowance'!F406</f>
        <v>0</v>
      </c>
      <c r="E403" s="146"/>
    </row>
    <row r="404" spans="1:5" s="2" customFormat="1" ht="15.75" x14ac:dyDescent="0.25">
      <c r="A404" s="106" t="str">
        <f>IF('2 - Unit Info'!A404&lt;&gt;"",'2 - Unit Info'!A404,"")</f>
        <v/>
      </c>
      <c r="B404" s="169" t="str">
        <f>IF('2 - Unit Info'!K404&lt;&gt;"",'2 - Unit Info'!K404,"")</f>
        <v/>
      </c>
      <c r="C404" s="142" t="str">
        <f>IF('2 - Unit Info'!P404&lt;&gt;"",'2 - Unit Info'!P404,"")</f>
        <v/>
      </c>
      <c r="D404" s="143">
        <f>'7 - Per Unit Allowance'!F407</f>
        <v>0</v>
      </c>
      <c r="E404" s="146"/>
    </row>
    <row r="405" spans="1:5" s="2" customFormat="1" ht="15.75" x14ac:dyDescent="0.25">
      <c r="A405" s="106" t="str">
        <f>IF('2 - Unit Info'!A405&lt;&gt;"",'2 - Unit Info'!A405,"")</f>
        <v/>
      </c>
      <c r="B405" s="169" t="str">
        <f>IF('2 - Unit Info'!K405&lt;&gt;"",'2 - Unit Info'!K405,"")</f>
        <v/>
      </c>
      <c r="C405" s="142" t="str">
        <f>IF('2 - Unit Info'!P405&lt;&gt;"",'2 - Unit Info'!P405,"")</f>
        <v/>
      </c>
      <c r="D405" s="143">
        <f>'7 - Per Unit Allowance'!F408</f>
        <v>0</v>
      </c>
      <c r="E405" s="146"/>
    </row>
    <row r="406" spans="1:5" s="2" customFormat="1" ht="15.75" x14ac:dyDescent="0.25">
      <c r="A406" s="106" t="str">
        <f>IF('2 - Unit Info'!A406&lt;&gt;"",'2 - Unit Info'!A406,"")</f>
        <v/>
      </c>
      <c r="B406" s="169" t="str">
        <f>IF('2 - Unit Info'!K406&lt;&gt;"",'2 - Unit Info'!K406,"")</f>
        <v/>
      </c>
      <c r="C406" s="142" t="str">
        <f>IF('2 - Unit Info'!P406&lt;&gt;"",'2 - Unit Info'!P406,"")</f>
        <v/>
      </c>
      <c r="D406" s="143">
        <f>'7 - Per Unit Allowance'!F409</f>
        <v>0</v>
      </c>
      <c r="E406" s="146"/>
    </row>
    <row r="407" spans="1:5" s="2" customFormat="1" ht="15.75" x14ac:dyDescent="0.25">
      <c r="A407" s="106" t="str">
        <f>IF('2 - Unit Info'!A407&lt;&gt;"",'2 - Unit Info'!A407,"")</f>
        <v/>
      </c>
      <c r="B407" s="169" t="str">
        <f>IF('2 - Unit Info'!K407&lt;&gt;"",'2 - Unit Info'!K407,"")</f>
        <v/>
      </c>
      <c r="C407" s="142" t="str">
        <f>IF('2 - Unit Info'!P407&lt;&gt;"",'2 - Unit Info'!P407,"")</f>
        <v/>
      </c>
      <c r="D407" s="143">
        <f>'7 - Per Unit Allowance'!F410</f>
        <v>0</v>
      </c>
      <c r="E407" s="146"/>
    </row>
    <row r="408" spans="1:5" s="2" customFormat="1" ht="15.75" x14ac:dyDescent="0.25">
      <c r="A408" s="106" t="str">
        <f>IF('2 - Unit Info'!A408&lt;&gt;"",'2 - Unit Info'!A408,"")</f>
        <v/>
      </c>
      <c r="B408" s="169" t="str">
        <f>IF('2 - Unit Info'!K408&lt;&gt;"",'2 - Unit Info'!K408,"")</f>
        <v/>
      </c>
      <c r="C408" s="142" t="str">
        <f>IF('2 - Unit Info'!P408&lt;&gt;"",'2 - Unit Info'!P408,"")</f>
        <v/>
      </c>
      <c r="D408" s="143">
        <f>'7 - Per Unit Allowance'!F411</f>
        <v>0</v>
      </c>
      <c r="E408" s="146"/>
    </row>
    <row r="409" spans="1:5" s="2" customFormat="1" ht="15.75" x14ac:dyDescent="0.25">
      <c r="A409" s="106" t="str">
        <f>IF('2 - Unit Info'!A409&lt;&gt;"",'2 - Unit Info'!A409,"")</f>
        <v/>
      </c>
      <c r="B409" s="169" t="str">
        <f>IF('2 - Unit Info'!K409&lt;&gt;"",'2 - Unit Info'!K409,"")</f>
        <v/>
      </c>
      <c r="C409" s="142" t="str">
        <f>IF('2 - Unit Info'!P409&lt;&gt;"",'2 - Unit Info'!P409,"")</f>
        <v/>
      </c>
      <c r="D409" s="143">
        <f>'7 - Per Unit Allowance'!F412</f>
        <v>0</v>
      </c>
      <c r="E409" s="146"/>
    </row>
    <row r="410" spans="1:5" s="2" customFormat="1" ht="15.75" x14ac:dyDescent="0.25">
      <c r="A410" s="106" t="str">
        <f>IF('2 - Unit Info'!A410&lt;&gt;"",'2 - Unit Info'!A410,"")</f>
        <v/>
      </c>
      <c r="B410" s="169" t="str">
        <f>IF('2 - Unit Info'!K410&lt;&gt;"",'2 - Unit Info'!K410,"")</f>
        <v/>
      </c>
      <c r="C410" s="142" t="str">
        <f>IF('2 - Unit Info'!P410&lt;&gt;"",'2 - Unit Info'!P410,"")</f>
        <v/>
      </c>
      <c r="D410" s="143">
        <f>'7 - Per Unit Allowance'!F413</f>
        <v>0</v>
      </c>
      <c r="E410" s="146"/>
    </row>
    <row r="411" spans="1:5" s="2" customFormat="1" ht="15.75" x14ac:dyDescent="0.25">
      <c r="A411" s="106" t="str">
        <f>IF('2 - Unit Info'!A411&lt;&gt;"",'2 - Unit Info'!A411,"")</f>
        <v/>
      </c>
      <c r="B411" s="169" t="str">
        <f>IF('2 - Unit Info'!K411&lt;&gt;"",'2 - Unit Info'!K411,"")</f>
        <v/>
      </c>
      <c r="C411" s="142" t="str">
        <f>IF('2 - Unit Info'!P411&lt;&gt;"",'2 - Unit Info'!P411,"")</f>
        <v/>
      </c>
      <c r="D411" s="143">
        <f>'7 - Per Unit Allowance'!F414</f>
        <v>0</v>
      </c>
      <c r="E411" s="146"/>
    </row>
    <row r="412" spans="1:5" s="2" customFormat="1" ht="15.75" x14ac:dyDescent="0.25">
      <c r="A412" s="106" t="str">
        <f>IF('2 - Unit Info'!A412&lt;&gt;"",'2 - Unit Info'!A412,"")</f>
        <v/>
      </c>
      <c r="B412" s="169" t="str">
        <f>IF('2 - Unit Info'!K412&lt;&gt;"",'2 - Unit Info'!K412,"")</f>
        <v/>
      </c>
      <c r="C412" s="142" t="str">
        <f>IF('2 - Unit Info'!P412&lt;&gt;"",'2 - Unit Info'!P412,"")</f>
        <v/>
      </c>
      <c r="D412" s="143">
        <f>'7 - Per Unit Allowance'!F415</f>
        <v>0</v>
      </c>
      <c r="E412" s="146"/>
    </row>
    <row r="413" spans="1:5" s="2" customFormat="1" ht="15.75" x14ac:dyDescent="0.25">
      <c r="A413" s="106" t="str">
        <f>IF('2 - Unit Info'!A413&lt;&gt;"",'2 - Unit Info'!A413,"")</f>
        <v/>
      </c>
      <c r="B413" s="169" t="str">
        <f>IF('2 - Unit Info'!K413&lt;&gt;"",'2 - Unit Info'!K413,"")</f>
        <v/>
      </c>
      <c r="C413" s="142" t="str">
        <f>IF('2 - Unit Info'!P413&lt;&gt;"",'2 - Unit Info'!P413,"")</f>
        <v/>
      </c>
      <c r="D413" s="143">
        <f>'7 - Per Unit Allowance'!F416</f>
        <v>0</v>
      </c>
      <c r="E413" s="146"/>
    </row>
    <row r="414" spans="1:5" s="2" customFormat="1" ht="15.75" x14ac:dyDescent="0.25">
      <c r="A414" s="106" t="str">
        <f>IF('2 - Unit Info'!A414&lt;&gt;"",'2 - Unit Info'!A414,"")</f>
        <v/>
      </c>
      <c r="B414" s="169" t="str">
        <f>IF('2 - Unit Info'!K414&lt;&gt;"",'2 - Unit Info'!K414,"")</f>
        <v/>
      </c>
      <c r="C414" s="142" t="str">
        <f>IF('2 - Unit Info'!P414&lt;&gt;"",'2 - Unit Info'!P414,"")</f>
        <v/>
      </c>
      <c r="D414" s="143">
        <f>'7 - Per Unit Allowance'!F417</f>
        <v>0</v>
      </c>
      <c r="E414" s="146"/>
    </row>
    <row r="415" spans="1:5" s="2" customFormat="1" ht="15.75" x14ac:dyDescent="0.25">
      <c r="A415" s="106" t="str">
        <f>IF('2 - Unit Info'!A415&lt;&gt;"",'2 - Unit Info'!A415,"")</f>
        <v/>
      </c>
      <c r="B415" s="169" t="str">
        <f>IF('2 - Unit Info'!K415&lt;&gt;"",'2 - Unit Info'!K415,"")</f>
        <v/>
      </c>
      <c r="C415" s="142" t="str">
        <f>IF('2 - Unit Info'!P415&lt;&gt;"",'2 - Unit Info'!P415,"")</f>
        <v/>
      </c>
      <c r="D415" s="143">
        <f>'7 - Per Unit Allowance'!F418</f>
        <v>0</v>
      </c>
      <c r="E415" s="146"/>
    </row>
    <row r="416" spans="1:5" s="2" customFormat="1" ht="15.75" x14ac:dyDescent="0.25">
      <c r="A416" s="106" t="str">
        <f>IF('2 - Unit Info'!A416&lt;&gt;"",'2 - Unit Info'!A416,"")</f>
        <v/>
      </c>
      <c r="B416" s="169" t="str">
        <f>IF('2 - Unit Info'!K416&lt;&gt;"",'2 - Unit Info'!K416,"")</f>
        <v/>
      </c>
      <c r="C416" s="142" t="str">
        <f>IF('2 - Unit Info'!P416&lt;&gt;"",'2 - Unit Info'!P416,"")</f>
        <v/>
      </c>
      <c r="D416" s="143">
        <f>'7 - Per Unit Allowance'!F419</f>
        <v>0</v>
      </c>
      <c r="E416" s="146"/>
    </row>
    <row r="417" spans="1:5" s="2" customFormat="1" ht="15.75" x14ac:dyDescent="0.25">
      <c r="A417" s="106" t="str">
        <f>IF('2 - Unit Info'!A417&lt;&gt;"",'2 - Unit Info'!A417,"")</f>
        <v/>
      </c>
      <c r="B417" s="169" t="str">
        <f>IF('2 - Unit Info'!K417&lt;&gt;"",'2 - Unit Info'!K417,"")</f>
        <v/>
      </c>
      <c r="C417" s="142" t="str">
        <f>IF('2 - Unit Info'!P417&lt;&gt;"",'2 - Unit Info'!P417,"")</f>
        <v/>
      </c>
      <c r="D417" s="143">
        <f>'7 - Per Unit Allowance'!F420</f>
        <v>0</v>
      </c>
      <c r="E417" s="146"/>
    </row>
    <row r="418" spans="1:5" s="2" customFormat="1" ht="15.75" x14ac:dyDescent="0.25">
      <c r="A418" s="106" t="str">
        <f>IF('2 - Unit Info'!A418&lt;&gt;"",'2 - Unit Info'!A418,"")</f>
        <v/>
      </c>
      <c r="B418" s="169" t="str">
        <f>IF('2 - Unit Info'!K418&lt;&gt;"",'2 - Unit Info'!K418,"")</f>
        <v/>
      </c>
      <c r="C418" s="142" t="str">
        <f>IF('2 - Unit Info'!P418&lt;&gt;"",'2 - Unit Info'!P418,"")</f>
        <v/>
      </c>
      <c r="D418" s="143">
        <f>'7 - Per Unit Allowance'!F421</f>
        <v>0</v>
      </c>
      <c r="E418" s="146"/>
    </row>
    <row r="419" spans="1:5" s="2" customFormat="1" ht="15.75" x14ac:dyDescent="0.25">
      <c r="A419" s="106" t="str">
        <f>IF('2 - Unit Info'!A419&lt;&gt;"",'2 - Unit Info'!A419,"")</f>
        <v/>
      </c>
      <c r="B419" s="169" t="str">
        <f>IF('2 - Unit Info'!K419&lt;&gt;"",'2 - Unit Info'!K419,"")</f>
        <v/>
      </c>
      <c r="C419" s="142" t="str">
        <f>IF('2 - Unit Info'!P419&lt;&gt;"",'2 - Unit Info'!P419,"")</f>
        <v/>
      </c>
      <c r="D419" s="143">
        <f>'7 - Per Unit Allowance'!F422</f>
        <v>0</v>
      </c>
      <c r="E419" s="146"/>
    </row>
    <row r="420" spans="1:5" s="2" customFormat="1" ht="15.75" x14ac:dyDescent="0.25">
      <c r="A420" s="106" t="str">
        <f>IF('2 - Unit Info'!A420&lt;&gt;"",'2 - Unit Info'!A420,"")</f>
        <v/>
      </c>
      <c r="B420" s="169" t="str">
        <f>IF('2 - Unit Info'!K420&lt;&gt;"",'2 - Unit Info'!K420,"")</f>
        <v/>
      </c>
      <c r="C420" s="142" t="str">
        <f>IF('2 - Unit Info'!P420&lt;&gt;"",'2 - Unit Info'!P420,"")</f>
        <v/>
      </c>
      <c r="D420" s="143">
        <f>'7 - Per Unit Allowance'!F423</f>
        <v>0</v>
      </c>
      <c r="E420" s="146"/>
    </row>
    <row r="421" spans="1:5" s="2" customFormat="1" ht="15.75" x14ac:dyDescent="0.25">
      <c r="A421" s="106" t="str">
        <f>IF('2 - Unit Info'!A421&lt;&gt;"",'2 - Unit Info'!A421,"")</f>
        <v/>
      </c>
      <c r="B421" s="169" t="str">
        <f>IF('2 - Unit Info'!K421&lt;&gt;"",'2 - Unit Info'!K421,"")</f>
        <v/>
      </c>
      <c r="C421" s="142" t="str">
        <f>IF('2 - Unit Info'!P421&lt;&gt;"",'2 - Unit Info'!P421,"")</f>
        <v/>
      </c>
      <c r="D421" s="143">
        <f>'7 - Per Unit Allowance'!F424</f>
        <v>0</v>
      </c>
      <c r="E421" s="146"/>
    </row>
    <row r="422" spans="1:5" s="2" customFormat="1" ht="15.75" x14ac:dyDescent="0.25">
      <c r="A422" s="106" t="str">
        <f>IF('2 - Unit Info'!A422&lt;&gt;"",'2 - Unit Info'!A422,"")</f>
        <v/>
      </c>
      <c r="B422" s="169" t="str">
        <f>IF('2 - Unit Info'!K422&lt;&gt;"",'2 - Unit Info'!K422,"")</f>
        <v/>
      </c>
      <c r="C422" s="142" t="str">
        <f>IF('2 - Unit Info'!P422&lt;&gt;"",'2 - Unit Info'!P422,"")</f>
        <v/>
      </c>
      <c r="D422" s="143">
        <f>'7 - Per Unit Allowance'!F425</f>
        <v>0</v>
      </c>
      <c r="E422" s="146"/>
    </row>
    <row r="423" spans="1:5" s="2" customFormat="1" ht="15.75" x14ac:dyDescent="0.25">
      <c r="A423" s="106" t="str">
        <f>IF('2 - Unit Info'!A423&lt;&gt;"",'2 - Unit Info'!A423,"")</f>
        <v/>
      </c>
      <c r="B423" s="169" t="str">
        <f>IF('2 - Unit Info'!K423&lt;&gt;"",'2 - Unit Info'!K423,"")</f>
        <v/>
      </c>
      <c r="C423" s="142" t="str">
        <f>IF('2 - Unit Info'!P423&lt;&gt;"",'2 - Unit Info'!P423,"")</f>
        <v/>
      </c>
      <c r="D423" s="143">
        <f>'7 - Per Unit Allowance'!F426</f>
        <v>0</v>
      </c>
      <c r="E423" s="146"/>
    </row>
    <row r="424" spans="1:5" s="2" customFormat="1" ht="15.75" x14ac:dyDescent="0.25">
      <c r="A424" s="106" t="str">
        <f>IF('2 - Unit Info'!A424&lt;&gt;"",'2 - Unit Info'!A424,"")</f>
        <v/>
      </c>
      <c r="B424" s="169" t="str">
        <f>IF('2 - Unit Info'!K424&lt;&gt;"",'2 - Unit Info'!K424,"")</f>
        <v/>
      </c>
      <c r="C424" s="142" t="str">
        <f>IF('2 - Unit Info'!P424&lt;&gt;"",'2 - Unit Info'!P424,"")</f>
        <v/>
      </c>
      <c r="D424" s="143">
        <f>'7 - Per Unit Allowance'!F427</f>
        <v>0</v>
      </c>
      <c r="E424" s="146"/>
    </row>
    <row r="425" spans="1:5" s="2" customFormat="1" ht="15.75" x14ac:dyDescent="0.25">
      <c r="A425" s="106" t="str">
        <f>IF('2 - Unit Info'!A425&lt;&gt;"",'2 - Unit Info'!A425,"")</f>
        <v/>
      </c>
      <c r="B425" s="169" t="str">
        <f>IF('2 - Unit Info'!K425&lt;&gt;"",'2 - Unit Info'!K425,"")</f>
        <v/>
      </c>
      <c r="C425" s="142" t="str">
        <f>IF('2 - Unit Info'!P425&lt;&gt;"",'2 - Unit Info'!P425,"")</f>
        <v/>
      </c>
      <c r="D425" s="143">
        <f>'7 - Per Unit Allowance'!F428</f>
        <v>0</v>
      </c>
      <c r="E425" s="146"/>
    </row>
    <row r="426" spans="1:5" s="2" customFormat="1" ht="15.75" x14ac:dyDescent="0.25">
      <c r="A426" s="106" t="str">
        <f>IF('2 - Unit Info'!A426&lt;&gt;"",'2 - Unit Info'!A426,"")</f>
        <v/>
      </c>
      <c r="B426" s="169" t="str">
        <f>IF('2 - Unit Info'!K426&lt;&gt;"",'2 - Unit Info'!K426,"")</f>
        <v/>
      </c>
      <c r="C426" s="142" t="str">
        <f>IF('2 - Unit Info'!P426&lt;&gt;"",'2 - Unit Info'!P426,"")</f>
        <v/>
      </c>
      <c r="D426" s="143">
        <f>'7 - Per Unit Allowance'!F429</f>
        <v>0</v>
      </c>
      <c r="E426" s="146"/>
    </row>
    <row r="427" spans="1:5" s="2" customFormat="1" ht="15.75" x14ac:dyDescent="0.25">
      <c r="A427" s="106" t="str">
        <f>IF('2 - Unit Info'!A427&lt;&gt;"",'2 - Unit Info'!A427,"")</f>
        <v/>
      </c>
      <c r="B427" s="169" t="str">
        <f>IF('2 - Unit Info'!K427&lt;&gt;"",'2 - Unit Info'!K427,"")</f>
        <v/>
      </c>
      <c r="C427" s="142" t="str">
        <f>IF('2 - Unit Info'!P427&lt;&gt;"",'2 - Unit Info'!P427,"")</f>
        <v/>
      </c>
      <c r="D427" s="143">
        <f>'7 - Per Unit Allowance'!F430</f>
        <v>0</v>
      </c>
      <c r="E427" s="146"/>
    </row>
    <row r="428" spans="1:5" s="2" customFormat="1" ht="15.75" x14ac:dyDescent="0.25">
      <c r="A428" s="106" t="str">
        <f>IF('2 - Unit Info'!A428&lt;&gt;"",'2 - Unit Info'!A428,"")</f>
        <v/>
      </c>
      <c r="B428" s="169" t="str">
        <f>IF('2 - Unit Info'!K428&lt;&gt;"",'2 - Unit Info'!K428,"")</f>
        <v/>
      </c>
      <c r="C428" s="142" t="str">
        <f>IF('2 - Unit Info'!P428&lt;&gt;"",'2 - Unit Info'!P428,"")</f>
        <v/>
      </c>
      <c r="D428" s="143">
        <f>'7 - Per Unit Allowance'!F431</f>
        <v>0</v>
      </c>
      <c r="E428" s="146"/>
    </row>
    <row r="429" spans="1:5" s="2" customFormat="1" ht="15.75" x14ac:dyDescent="0.25">
      <c r="A429" s="106" t="str">
        <f>IF('2 - Unit Info'!A429&lt;&gt;"",'2 - Unit Info'!A429,"")</f>
        <v/>
      </c>
      <c r="B429" s="169" t="str">
        <f>IF('2 - Unit Info'!K429&lt;&gt;"",'2 - Unit Info'!K429,"")</f>
        <v/>
      </c>
      <c r="C429" s="142" t="str">
        <f>IF('2 - Unit Info'!P429&lt;&gt;"",'2 - Unit Info'!P429,"")</f>
        <v/>
      </c>
      <c r="D429" s="143">
        <f>'7 - Per Unit Allowance'!F432</f>
        <v>0</v>
      </c>
      <c r="E429" s="146"/>
    </row>
    <row r="430" spans="1:5" s="2" customFormat="1" ht="15.75" x14ac:dyDescent="0.25">
      <c r="A430" s="106" t="str">
        <f>IF('2 - Unit Info'!A430&lt;&gt;"",'2 - Unit Info'!A430,"")</f>
        <v/>
      </c>
      <c r="B430" s="169" t="str">
        <f>IF('2 - Unit Info'!K430&lt;&gt;"",'2 - Unit Info'!K430,"")</f>
        <v/>
      </c>
      <c r="C430" s="142" t="str">
        <f>IF('2 - Unit Info'!P430&lt;&gt;"",'2 - Unit Info'!P430,"")</f>
        <v/>
      </c>
      <c r="D430" s="143">
        <f>'7 - Per Unit Allowance'!F433</f>
        <v>0</v>
      </c>
      <c r="E430" s="146"/>
    </row>
    <row r="431" spans="1:5" s="2" customFormat="1" ht="15.75" x14ac:dyDescent="0.25">
      <c r="A431" s="106" t="str">
        <f>IF('2 - Unit Info'!A431&lt;&gt;"",'2 - Unit Info'!A431,"")</f>
        <v/>
      </c>
      <c r="B431" s="169" t="str">
        <f>IF('2 - Unit Info'!K431&lt;&gt;"",'2 - Unit Info'!K431,"")</f>
        <v/>
      </c>
      <c r="C431" s="142" t="str">
        <f>IF('2 - Unit Info'!P431&lt;&gt;"",'2 - Unit Info'!P431,"")</f>
        <v/>
      </c>
      <c r="D431" s="143">
        <f>'7 - Per Unit Allowance'!F434</f>
        <v>0</v>
      </c>
      <c r="E431" s="146"/>
    </row>
    <row r="432" spans="1:5" s="2" customFormat="1" ht="15.75" x14ac:dyDescent="0.25">
      <c r="A432" s="106" t="str">
        <f>IF('2 - Unit Info'!A432&lt;&gt;"",'2 - Unit Info'!A432,"")</f>
        <v/>
      </c>
      <c r="B432" s="169" t="str">
        <f>IF('2 - Unit Info'!K432&lt;&gt;"",'2 - Unit Info'!K432,"")</f>
        <v/>
      </c>
      <c r="C432" s="142" t="str">
        <f>IF('2 - Unit Info'!P432&lt;&gt;"",'2 - Unit Info'!P432,"")</f>
        <v/>
      </c>
      <c r="D432" s="143">
        <f>'7 - Per Unit Allowance'!F435</f>
        <v>0</v>
      </c>
      <c r="E432" s="146"/>
    </row>
    <row r="433" spans="1:5" s="2" customFormat="1" ht="15.75" x14ac:dyDescent="0.25">
      <c r="A433" s="106" t="str">
        <f>IF('2 - Unit Info'!A433&lt;&gt;"",'2 - Unit Info'!A433,"")</f>
        <v/>
      </c>
      <c r="B433" s="169" t="str">
        <f>IF('2 - Unit Info'!K433&lt;&gt;"",'2 - Unit Info'!K433,"")</f>
        <v/>
      </c>
      <c r="C433" s="142" t="str">
        <f>IF('2 - Unit Info'!P433&lt;&gt;"",'2 - Unit Info'!P433,"")</f>
        <v/>
      </c>
      <c r="D433" s="143">
        <f>'7 - Per Unit Allowance'!F436</f>
        <v>0</v>
      </c>
      <c r="E433" s="146"/>
    </row>
    <row r="434" spans="1:5" s="2" customFormat="1" ht="15.75" x14ac:dyDescent="0.25">
      <c r="A434" s="106" t="str">
        <f>IF('2 - Unit Info'!A434&lt;&gt;"",'2 - Unit Info'!A434,"")</f>
        <v/>
      </c>
      <c r="B434" s="169" t="str">
        <f>IF('2 - Unit Info'!K434&lt;&gt;"",'2 - Unit Info'!K434,"")</f>
        <v/>
      </c>
      <c r="C434" s="142" t="str">
        <f>IF('2 - Unit Info'!P434&lt;&gt;"",'2 - Unit Info'!P434,"")</f>
        <v/>
      </c>
      <c r="D434" s="143">
        <f>'7 - Per Unit Allowance'!F437</f>
        <v>0</v>
      </c>
      <c r="E434" s="146"/>
    </row>
    <row r="435" spans="1:5" s="2" customFormat="1" ht="15.75" x14ac:dyDescent="0.25">
      <c r="A435" s="106" t="str">
        <f>IF('2 - Unit Info'!A435&lt;&gt;"",'2 - Unit Info'!A435,"")</f>
        <v/>
      </c>
      <c r="B435" s="169" t="str">
        <f>IF('2 - Unit Info'!K435&lt;&gt;"",'2 - Unit Info'!K435,"")</f>
        <v/>
      </c>
      <c r="C435" s="142" t="str">
        <f>IF('2 - Unit Info'!P435&lt;&gt;"",'2 - Unit Info'!P435,"")</f>
        <v/>
      </c>
      <c r="D435" s="143">
        <f>'7 - Per Unit Allowance'!F438</f>
        <v>0</v>
      </c>
      <c r="E435" s="146"/>
    </row>
    <row r="436" spans="1:5" s="2" customFormat="1" ht="15.75" x14ac:dyDescent="0.25">
      <c r="A436" s="106" t="str">
        <f>IF('2 - Unit Info'!A436&lt;&gt;"",'2 - Unit Info'!A436,"")</f>
        <v/>
      </c>
      <c r="B436" s="169" t="str">
        <f>IF('2 - Unit Info'!K436&lt;&gt;"",'2 - Unit Info'!K436,"")</f>
        <v/>
      </c>
      <c r="C436" s="142" t="str">
        <f>IF('2 - Unit Info'!P436&lt;&gt;"",'2 - Unit Info'!P436,"")</f>
        <v/>
      </c>
      <c r="D436" s="143">
        <f>'7 - Per Unit Allowance'!F439</f>
        <v>0</v>
      </c>
      <c r="E436" s="146"/>
    </row>
    <row r="437" spans="1:5" s="2" customFormat="1" ht="15.75" x14ac:dyDescent="0.25">
      <c r="A437" s="106" t="str">
        <f>IF('2 - Unit Info'!A437&lt;&gt;"",'2 - Unit Info'!A437,"")</f>
        <v/>
      </c>
      <c r="B437" s="169" t="str">
        <f>IF('2 - Unit Info'!K437&lt;&gt;"",'2 - Unit Info'!K437,"")</f>
        <v/>
      </c>
      <c r="C437" s="142" t="str">
        <f>IF('2 - Unit Info'!P437&lt;&gt;"",'2 - Unit Info'!P437,"")</f>
        <v/>
      </c>
      <c r="D437" s="143">
        <f>'7 - Per Unit Allowance'!F440</f>
        <v>0</v>
      </c>
      <c r="E437" s="146"/>
    </row>
    <row r="438" spans="1:5" s="2" customFormat="1" ht="15.75" x14ac:dyDescent="0.25">
      <c r="A438" s="106" t="str">
        <f>IF('2 - Unit Info'!A438&lt;&gt;"",'2 - Unit Info'!A438,"")</f>
        <v/>
      </c>
      <c r="B438" s="169" t="str">
        <f>IF('2 - Unit Info'!K438&lt;&gt;"",'2 - Unit Info'!K438,"")</f>
        <v/>
      </c>
      <c r="C438" s="142" t="str">
        <f>IF('2 - Unit Info'!P438&lt;&gt;"",'2 - Unit Info'!P438,"")</f>
        <v/>
      </c>
      <c r="D438" s="143">
        <f>'7 - Per Unit Allowance'!F441</f>
        <v>0</v>
      </c>
      <c r="E438" s="146"/>
    </row>
    <row r="439" spans="1:5" s="2" customFormat="1" ht="15.75" x14ac:dyDescent="0.25">
      <c r="A439" s="106" t="str">
        <f>IF('2 - Unit Info'!A439&lt;&gt;"",'2 - Unit Info'!A439,"")</f>
        <v/>
      </c>
      <c r="B439" s="169" t="str">
        <f>IF('2 - Unit Info'!K439&lt;&gt;"",'2 - Unit Info'!K439,"")</f>
        <v/>
      </c>
      <c r="C439" s="142" t="str">
        <f>IF('2 - Unit Info'!P439&lt;&gt;"",'2 - Unit Info'!P439,"")</f>
        <v/>
      </c>
      <c r="D439" s="143">
        <f>'7 - Per Unit Allowance'!F442</f>
        <v>0</v>
      </c>
      <c r="E439" s="146"/>
    </row>
    <row r="440" spans="1:5" s="2" customFormat="1" ht="15.75" x14ac:dyDescent="0.25">
      <c r="A440" s="106" t="str">
        <f>IF('2 - Unit Info'!A440&lt;&gt;"",'2 - Unit Info'!A440,"")</f>
        <v/>
      </c>
      <c r="B440" s="169" t="str">
        <f>IF('2 - Unit Info'!K440&lt;&gt;"",'2 - Unit Info'!K440,"")</f>
        <v/>
      </c>
      <c r="C440" s="142" t="str">
        <f>IF('2 - Unit Info'!P440&lt;&gt;"",'2 - Unit Info'!P440,"")</f>
        <v/>
      </c>
      <c r="D440" s="143">
        <f>'7 - Per Unit Allowance'!F443</f>
        <v>0</v>
      </c>
      <c r="E440" s="146"/>
    </row>
    <row r="441" spans="1:5" s="2" customFormat="1" ht="15.75" x14ac:dyDescent="0.25">
      <c r="A441" s="106" t="str">
        <f>IF('2 - Unit Info'!A441&lt;&gt;"",'2 - Unit Info'!A441,"")</f>
        <v/>
      </c>
      <c r="B441" s="169" t="str">
        <f>IF('2 - Unit Info'!K441&lt;&gt;"",'2 - Unit Info'!K441,"")</f>
        <v/>
      </c>
      <c r="C441" s="142" t="str">
        <f>IF('2 - Unit Info'!P441&lt;&gt;"",'2 - Unit Info'!P441,"")</f>
        <v/>
      </c>
      <c r="D441" s="143">
        <f>'7 - Per Unit Allowance'!F444</f>
        <v>0</v>
      </c>
      <c r="E441" s="146"/>
    </row>
    <row r="442" spans="1:5" s="2" customFormat="1" ht="15.75" x14ac:dyDescent="0.25">
      <c r="A442" s="106" t="str">
        <f>IF('2 - Unit Info'!A442&lt;&gt;"",'2 - Unit Info'!A442,"")</f>
        <v/>
      </c>
      <c r="B442" s="169" t="str">
        <f>IF('2 - Unit Info'!K442&lt;&gt;"",'2 - Unit Info'!K442,"")</f>
        <v/>
      </c>
      <c r="C442" s="142" t="str">
        <f>IF('2 - Unit Info'!P442&lt;&gt;"",'2 - Unit Info'!P442,"")</f>
        <v/>
      </c>
      <c r="D442" s="143">
        <f>'7 - Per Unit Allowance'!F445</f>
        <v>0</v>
      </c>
      <c r="E442" s="146"/>
    </row>
    <row r="443" spans="1:5" s="2" customFormat="1" ht="15.75" x14ac:dyDescent="0.25">
      <c r="A443" s="106" t="str">
        <f>IF('2 - Unit Info'!A443&lt;&gt;"",'2 - Unit Info'!A443,"")</f>
        <v/>
      </c>
      <c r="B443" s="169" t="str">
        <f>IF('2 - Unit Info'!K443&lt;&gt;"",'2 - Unit Info'!K443,"")</f>
        <v/>
      </c>
      <c r="C443" s="142" t="str">
        <f>IF('2 - Unit Info'!P443&lt;&gt;"",'2 - Unit Info'!P443,"")</f>
        <v/>
      </c>
      <c r="D443" s="143">
        <f>'7 - Per Unit Allowance'!F446</f>
        <v>0</v>
      </c>
      <c r="E443" s="146"/>
    </row>
    <row r="444" spans="1:5" s="2" customFormat="1" ht="15.75" x14ac:dyDescent="0.25">
      <c r="A444" s="106" t="str">
        <f>IF('2 - Unit Info'!A444&lt;&gt;"",'2 - Unit Info'!A444,"")</f>
        <v/>
      </c>
      <c r="B444" s="169" t="str">
        <f>IF('2 - Unit Info'!K444&lt;&gt;"",'2 - Unit Info'!K444,"")</f>
        <v/>
      </c>
      <c r="C444" s="142" t="str">
        <f>IF('2 - Unit Info'!P444&lt;&gt;"",'2 - Unit Info'!P444,"")</f>
        <v/>
      </c>
      <c r="D444" s="143">
        <f>'7 - Per Unit Allowance'!F447</f>
        <v>0</v>
      </c>
      <c r="E444" s="146"/>
    </row>
    <row r="445" spans="1:5" s="2" customFormat="1" ht="15.75" x14ac:dyDescent="0.25">
      <c r="A445" s="106" t="str">
        <f>IF('2 - Unit Info'!A445&lt;&gt;"",'2 - Unit Info'!A445,"")</f>
        <v/>
      </c>
      <c r="B445" s="169" t="str">
        <f>IF('2 - Unit Info'!K445&lt;&gt;"",'2 - Unit Info'!K445,"")</f>
        <v/>
      </c>
      <c r="C445" s="142" t="str">
        <f>IF('2 - Unit Info'!P445&lt;&gt;"",'2 - Unit Info'!P445,"")</f>
        <v/>
      </c>
      <c r="D445" s="143">
        <f>'7 - Per Unit Allowance'!F448</f>
        <v>0</v>
      </c>
      <c r="E445" s="146"/>
    </row>
    <row r="446" spans="1:5" s="2" customFormat="1" ht="15.75" x14ac:dyDescent="0.25">
      <c r="A446" s="106" t="str">
        <f>IF('2 - Unit Info'!A446&lt;&gt;"",'2 - Unit Info'!A446,"")</f>
        <v/>
      </c>
      <c r="B446" s="169" t="str">
        <f>IF('2 - Unit Info'!K446&lt;&gt;"",'2 - Unit Info'!K446,"")</f>
        <v/>
      </c>
      <c r="C446" s="142" t="str">
        <f>IF('2 - Unit Info'!P446&lt;&gt;"",'2 - Unit Info'!P446,"")</f>
        <v/>
      </c>
      <c r="D446" s="143">
        <f>'7 - Per Unit Allowance'!F449</f>
        <v>0</v>
      </c>
      <c r="E446" s="146"/>
    </row>
    <row r="447" spans="1:5" s="2" customFormat="1" ht="15.75" x14ac:dyDescent="0.25">
      <c r="A447" s="106" t="str">
        <f>IF('2 - Unit Info'!A447&lt;&gt;"",'2 - Unit Info'!A447,"")</f>
        <v/>
      </c>
      <c r="B447" s="169" t="str">
        <f>IF('2 - Unit Info'!K447&lt;&gt;"",'2 - Unit Info'!K447,"")</f>
        <v/>
      </c>
      <c r="C447" s="142" t="str">
        <f>IF('2 - Unit Info'!P447&lt;&gt;"",'2 - Unit Info'!P447,"")</f>
        <v/>
      </c>
      <c r="D447" s="143">
        <f>'7 - Per Unit Allowance'!F450</f>
        <v>0</v>
      </c>
      <c r="E447" s="146"/>
    </row>
    <row r="448" spans="1:5" s="2" customFormat="1" ht="15.75" x14ac:dyDescent="0.25">
      <c r="A448" s="106" t="str">
        <f>IF('2 - Unit Info'!A448&lt;&gt;"",'2 - Unit Info'!A448,"")</f>
        <v/>
      </c>
      <c r="B448" s="169" t="str">
        <f>IF('2 - Unit Info'!K448&lt;&gt;"",'2 - Unit Info'!K448,"")</f>
        <v/>
      </c>
      <c r="C448" s="142" t="str">
        <f>IF('2 - Unit Info'!P448&lt;&gt;"",'2 - Unit Info'!P448,"")</f>
        <v/>
      </c>
      <c r="D448" s="143">
        <f>'7 - Per Unit Allowance'!F451</f>
        <v>0</v>
      </c>
      <c r="E448" s="146"/>
    </row>
    <row r="449" spans="1:5" s="2" customFormat="1" ht="15.75" x14ac:dyDescent="0.25">
      <c r="A449" s="106" t="str">
        <f>IF('2 - Unit Info'!A449&lt;&gt;"",'2 - Unit Info'!A449,"")</f>
        <v/>
      </c>
      <c r="B449" s="169" t="str">
        <f>IF('2 - Unit Info'!K449&lt;&gt;"",'2 - Unit Info'!K449,"")</f>
        <v/>
      </c>
      <c r="C449" s="142" t="str">
        <f>IF('2 - Unit Info'!P449&lt;&gt;"",'2 - Unit Info'!P449,"")</f>
        <v/>
      </c>
      <c r="D449" s="143">
        <f>'7 - Per Unit Allowance'!F452</f>
        <v>0</v>
      </c>
      <c r="E449" s="146"/>
    </row>
    <row r="450" spans="1:5" s="2" customFormat="1" ht="15.75" x14ac:dyDescent="0.25">
      <c r="A450" s="106" t="str">
        <f>IF('2 - Unit Info'!A450&lt;&gt;"",'2 - Unit Info'!A450,"")</f>
        <v/>
      </c>
      <c r="B450" s="169" t="str">
        <f>IF('2 - Unit Info'!K450&lt;&gt;"",'2 - Unit Info'!K450,"")</f>
        <v/>
      </c>
      <c r="C450" s="142" t="str">
        <f>IF('2 - Unit Info'!P450&lt;&gt;"",'2 - Unit Info'!P450,"")</f>
        <v/>
      </c>
      <c r="D450" s="143">
        <f>'7 - Per Unit Allowance'!F453</f>
        <v>0</v>
      </c>
      <c r="E450" s="146"/>
    </row>
    <row r="451" spans="1:5" s="2" customFormat="1" ht="15.75" x14ac:dyDescent="0.25">
      <c r="A451" s="106" t="str">
        <f>IF('2 - Unit Info'!A451&lt;&gt;"",'2 - Unit Info'!A451,"")</f>
        <v/>
      </c>
      <c r="B451" s="169" t="str">
        <f>IF('2 - Unit Info'!K451&lt;&gt;"",'2 - Unit Info'!K451,"")</f>
        <v/>
      </c>
      <c r="C451" s="142" t="str">
        <f>IF('2 - Unit Info'!P451&lt;&gt;"",'2 - Unit Info'!P451,"")</f>
        <v/>
      </c>
      <c r="D451" s="143">
        <f>'7 - Per Unit Allowance'!F454</f>
        <v>0</v>
      </c>
      <c r="E451" s="146"/>
    </row>
    <row r="452" spans="1:5" s="2" customFormat="1" ht="15.75" x14ac:dyDescent="0.25">
      <c r="A452" s="106" t="str">
        <f>IF('2 - Unit Info'!A452&lt;&gt;"",'2 - Unit Info'!A452,"")</f>
        <v/>
      </c>
      <c r="B452" s="169" t="str">
        <f>IF('2 - Unit Info'!K452&lt;&gt;"",'2 - Unit Info'!K452,"")</f>
        <v/>
      </c>
      <c r="C452" s="142" t="str">
        <f>IF('2 - Unit Info'!P452&lt;&gt;"",'2 - Unit Info'!P452,"")</f>
        <v/>
      </c>
      <c r="D452" s="143">
        <f>'7 - Per Unit Allowance'!F455</f>
        <v>0</v>
      </c>
      <c r="E452" s="146"/>
    </row>
    <row r="453" spans="1:5" s="2" customFormat="1" ht="15.75" x14ac:dyDescent="0.25">
      <c r="A453" s="106" t="str">
        <f>IF('2 - Unit Info'!A453&lt;&gt;"",'2 - Unit Info'!A453,"")</f>
        <v/>
      </c>
      <c r="B453" s="169" t="str">
        <f>IF('2 - Unit Info'!K453&lt;&gt;"",'2 - Unit Info'!K453,"")</f>
        <v/>
      </c>
      <c r="C453" s="142" t="str">
        <f>IF('2 - Unit Info'!P453&lt;&gt;"",'2 - Unit Info'!P453,"")</f>
        <v/>
      </c>
      <c r="D453" s="143">
        <f>'7 - Per Unit Allowance'!F456</f>
        <v>0</v>
      </c>
      <c r="E453" s="146"/>
    </row>
    <row r="454" spans="1:5" s="2" customFormat="1" ht="15.75" x14ac:dyDescent="0.25">
      <c r="A454" s="106" t="str">
        <f>IF('2 - Unit Info'!A454&lt;&gt;"",'2 - Unit Info'!A454,"")</f>
        <v/>
      </c>
      <c r="B454" s="169" t="str">
        <f>IF('2 - Unit Info'!K454&lt;&gt;"",'2 - Unit Info'!K454,"")</f>
        <v/>
      </c>
      <c r="C454" s="142" t="str">
        <f>IF('2 - Unit Info'!P454&lt;&gt;"",'2 - Unit Info'!P454,"")</f>
        <v/>
      </c>
      <c r="D454" s="143">
        <f>'7 - Per Unit Allowance'!F457</f>
        <v>0</v>
      </c>
      <c r="E454" s="146"/>
    </row>
    <row r="455" spans="1:5" s="2" customFormat="1" ht="15.75" x14ac:dyDescent="0.25">
      <c r="A455" s="106" t="str">
        <f>IF('2 - Unit Info'!A455&lt;&gt;"",'2 - Unit Info'!A455,"")</f>
        <v/>
      </c>
      <c r="B455" s="169" t="str">
        <f>IF('2 - Unit Info'!K455&lt;&gt;"",'2 - Unit Info'!K455,"")</f>
        <v/>
      </c>
      <c r="C455" s="142" t="str">
        <f>IF('2 - Unit Info'!P455&lt;&gt;"",'2 - Unit Info'!P455,"")</f>
        <v/>
      </c>
      <c r="D455" s="143">
        <f>'7 - Per Unit Allowance'!F458</f>
        <v>0</v>
      </c>
      <c r="E455" s="146"/>
    </row>
    <row r="456" spans="1:5" s="2" customFormat="1" ht="15.75" x14ac:dyDescent="0.25">
      <c r="A456" s="106" t="str">
        <f>IF('2 - Unit Info'!A456&lt;&gt;"",'2 - Unit Info'!A456,"")</f>
        <v/>
      </c>
      <c r="B456" s="169" t="str">
        <f>IF('2 - Unit Info'!K456&lt;&gt;"",'2 - Unit Info'!K456,"")</f>
        <v/>
      </c>
      <c r="C456" s="142" t="str">
        <f>IF('2 - Unit Info'!P456&lt;&gt;"",'2 - Unit Info'!P456,"")</f>
        <v/>
      </c>
      <c r="D456" s="143">
        <f>'7 - Per Unit Allowance'!F459</f>
        <v>0</v>
      </c>
      <c r="E456" s="146"/>
    </row>
    <row r="457" spans="1:5" s="2" customFormat="1" ht="15.75" x14ac:dyDescent="0.25">
      <c r="A457" s="106" t="str">
        <f>IF('2 - Unit Info'!A457&lt;&gt;"",'2 - Unit Info'!A457,"")</f>
        <v/>
      </c>
      <c r="B457" s="169" t="str">
        <f>IF('2 - Unit Info'!K457&lt;&gt;"",'2 - Unit Info'!K457,"")</f>
        <v/>
      </c>
      <c r="C457" s="142" t="str">
        <f>IF('2 - Unit Info'!P457&lt;&gt;"",'2 - Unit Info'!P457,"")</f>
        <v/>
      </c>
      <c r="D457" s="143">
        <f>'7 - Per Unit Allowance'!F460</f>
        <v>0</v>
      </c>
      <c r="E457" s="146"/>
    </row>
    <row r="458" spans="1:5" s="2" customFormat="1" ht="15.75" x14ac:dyDescent="0.25">
      <c r="A458" s="106" t="str">
        <f>IF('2 - Unit Info'!A458&lt;&gt;"",'2 - Unit Info'!A458,"")</f>
        <v/>
      </c>
      <c r="B458" s="169" t="str">
        <f>IF('2 - Unit Info'!K458&lt;&gt;"",'2 - Unit Info'!K458,"")</f>
        <v/>
      </c>
      <c r="C458" s="142" t="str">
        <f>IF('2 - Unit Info'!P458&lt;&gt;"",'2 - Unit Info'!P458,"")</f>
        <v/>
      </c>
      <c r="D458" s="143">
        <f>'7 - Per Unit Allowance'!F461</f>
        <v>0</v>
      </c>
      <c r="E458" s="146"/>
    </row>
    <row r="459" spans="1:5" s="2" customFormat="1" ht="15.75" x14ac:dyDescent="0.25">
      <c r="A459" s="106" t="str">
        <f>IF('2 - Unit Info'!A459&lt;&gt;"",'2 - Unit Info'!A459,"")</f>
        <v/>
      </c>
      <c r="B459" s="169" t="str">
        <f>IF('2 - Unit Info'!K459&lt;&gt;"",'2 - Unit Info'!K459,"")</f>
        <v/>
      </c>
      <c r="C459" s="142" t="str">
        <f>IF('2 - Unit Info'!P459&lt;&gt;"",'2 - Unit Info'!P459,"")</f>
        <v/>
      </c>
      <c r="D459" s="143">
        <f>'7 - Per Unit Allowance'!F462</f>
        <v>0</v>
      </c>
      <c r="E459" s="146"/>
    </row>
    <row r="460" spans="1:5" s="2" customFormat="1" ht="15.75" x14ac:dyDescent="0.25">
      <c r="A460" s="106" t="str">
        <f>IF('2 - Unit Info'!A460&lt;&gt;"",'2 - Unit Info'!A460,"")</f>
        <v/>
      </c>
      <c r="B460" s="169" t="str">
        <f>IF('2 - Unit Info'!K460&lt;&gt;"",'2 - Unit Info'!K460,"")</f>
        <v/>
      </c>
      <c r="C460" s="142" t="str">
        <f>IF('2 - Unit Info'!P460&lt;&gt;"",'2 - Unit Info'!P460,"")</f>
        <v/>
      </c>
      <c r="D460" s="143">
        <f>'7 - Per Unit Allowance'!F463</f>
        <v>0</v>
      </c>
      <c r="E460" s="146"/>
    </row>
    <row r="461" spans="1:5" s="2" customFormat="1" ht="15.75" x14ac:dyDescent="0.25">
      <c r="A461" s="106" t="str">
        <f>IF('2 - Unit Info'!A461&lt;&gt;"",'2 - Unit Info'!A461,"")</f>
        <v/>
      </c>
      <c r="B461" s="169" t="str">
        <f>IF('2 - Unit Info'!K461&lt;&gt;"",'2 - Unit Info'!K461,"")</f>
        <v/>
      </c>
      <c r="C461" s="142" t="str">
        <f>IF('2 - Unit Info'!P461&lt;&gt;"",'2 - Unit Info'!P461,"")</f>
        <v/>
      </c>
      <c r="D461" s="143">
        <f>'7 - Per Unit Allowance'!F464</f>
        <v>0</v>
      </c>
      <c r="E461" s="146"/>
    </row>
    <row r="462" spans="1:5" s="2" customFormat="1" ht="15.75" x14ac:dyDescent="0.25">
      <c r="A462" s="106" t="str">
        <f>IF('2 - Unit Info'!A462&lt;&gt;"",'2 - Unit Info'!A462,"")</f>
        <v/>
      </c>
      <c r="B462" s="169" t="str">
        <f>IF('2 - Unit Info'!K462&lt;&gt;"",'2 - Unit Info'!K462,"")</f>
        <v/>
      </c>
      <c r="C462" s="142" t="str">
        <f>IF('2 - Unit Info'!P462&lt;&gt;"",'2 - Unit Info'!P462,"")</f>
        <v/>
      </c>
      <c r="D462" s="143">
        <f>'7 - Per Unit Allowance'!F465</f>
        <v>0</v>
      </c>
      <c r="E462" s="146"/>
    </row>
    <row r="463" spans="1:5" s="2" customFormat="1" ht="15.75" x14ac:dyDescent="0.25">
      <c r="A463" s="106" t="str">
        <f>IF('2 - Unit Info'!A463&lt;&gt;"",'2 - Unit Info'!A463,"")</f>
        <v/>
      </c>
      <c r="B463" s="169" t="str">
        <f>IF('2 - Unit Info'!K463&lt;&gt;"",'2 - Unit Info'!K463,"")</f>
        <v/>
      </c>
      <c r="C463" s="142" t="str">
        <f>IF('2 - Unit Info'!P463&lt;&gt;"",'2 - Unit Info'!P463,"")</f>
        <v/>
      </c>
      <c r="D463" s="143">
        <f>'7 - Per Unit Allowance'!F466</f>
        <v>0</v>
      </c>
      <c r="E463" s="146"/>
    </row>
    <row r="464" spans="1:5" s="2" customFormat="1" ht="15.75" x14ac:dyDescent="0.25">
      <c r="A464" s="106" t="str">
        <f>IF('2 - Unit Info'!A464&lt;&gt;"",'2 - Unit Info'!A464,"")</f>
        <v/>
      </c>
      <c r="B464" s="169" t="str">
        <f>IF('2 - Unit Info'!K464&lt;&gt;"",'2 - Unit Info'!K464,"")</f>
        <v/>
      </c>
      <c r="C464" s="142" t="str">
        <f>IF('2 - Unit Info'!P464&lt;&gt;"",'2 - Unit Info'!P464,"")</f>
        <v/>
      </c>
      <c r="D464" s="143">
        <f>'7 - Per Unit Allowance'!F467</f>
        <v>0</v>
      </c>
      <c r="E464" s="146"/>
    </row>
    <row r="465" spans="1:5" s="2" customFormat="1" ht="15.75" x14ac:dyDescent="0.25">
      <c r="A465" s="106" t="str">
        <f>IF('2 - Unit Info'!A465&lt;&gt;"",'2 - Unit Info'!A465,"")</f>
        <v/>
      </c>
      <c r="B465" s="169" t="str">
        <f>IF('2 - Unit Info'!K465&lt;&gt;"",'2 - Unit Info'!K465,"")</f>
        <v/>
      </c>
      <c r="C465" s="142" t="str">
        <f>IF('2 - Unit Info'!P465&lt;&gt;"",'2 - Unit Info'!P465,"")</f>
        <v/>
      </c>
      <c r="D465" s="143">
        <f>'7 - Per Unit Allowance'!F468</f>
        <v>0</v>
      </c>
      <c r="E465" s="146"/>
    </row>
    <row r="466" spans="1:5" s="2" customFormat="1" ht="15.75" x14ac:dyDescent="0.25">
      <c r="A466" s="106" t="str">
        <f>IF('2 - Unit Info'!A466&lt;&gt;"",'2 - Unit Info'!A466,"")</f>
        <v/>
      </c>
      <c r="B466" s="169" t="str">
        <f>IF('2 - Unit Info'!K466&lt;&gt;"",'2 - Unit Info'!K466,"")</f>
        <v/>
      </c>
      <c r="C466" s="142" t="str">
        <f>IF('2 - Unit Info'!P466&lt;&gt;"",'2 - Unit Info'!P466,"")</f>
        <v/>
      </c>
      <c r="D466" s="143">
        <f>'7 - Per Unit Allowance'!F469</f>
        <v>0</v>
      </c>
      <c r="E466" s="146"/>
    </row>
    <row r="467" spans="1:5" s="2" customFormat="1" ht="15.75" x14ac:dyDescent="0.25">
      <c r="A467" s="106" t="str">
        <f>IF('2 - Unit Info'!A467&lt;&gt;"",'2 - Unit Info'!A467,"")</f>
        <v/>
      </c>
      <c r="B467" s="169" t="str">
        <f>IF('2 - Unit Info'!K467&lt;&gt;"",'2 - Unit Info'!K467,"")</f>
        <v/>
      </c>
      <c r="C467" s="142" t="str">
        <f>IF('2 - Unit Info'!P467&lt;&gt;"",'2 - Unit Info'!P467,"")</f>
        <v/>
      </c>
      <c r="D467" s="143">
        <f>'7 - Per Unit Allowance'!F470</f>
        <v>0</v>
      </c>
      <c r="E467" s="146"/>
    </row>
    <row r="468" spans="1:5" s="2" customFormat="1" ht="15.75" x14ac:dyDescent="0.25">
      <c r="A468" s="106" t="str">
        <f>IF('2 - Unit Info'!A468&lt;&gt;"",'2 - Unit Info'!A468,"")</f>
        <v/>
      </c>
      <c r="B468" s="169" t="str">
        <f>IF('2 - Unit Info'!K468&lt;&gt;"",'2 - Unit Info'!K468,"")</f>
        <v/>
      </c>
      <c r="C468" s="142" t="str">
        <f>IF('2 - Unit Info'!P468&lt;&gt;"",'2 - Unit Info'!P468,"")</f>
        <v/>
      </c>
      <c r="D468" s="143">
        <f>'7 - Per Unit Allowance'!F471</f>
        <v>0</v>
      </c>
      <c r="E468" s="146"/>
    </row>
    <row r="469" spans="1:5" s="2" customFormat="1" ht="15.75" x14ac:dyDescent="0.25">
      <c r="A469" s="106" t="str">
        <f>IF('2 - Unit Info'!A469&lt;&gt;"",'2 - Unit Info'!A469,"")</f>
        <v/>
      </c>
      <c r="B469" s="169" t="str">
        <f>IF('2 - Unit Info'!K469&lt;&gt;"",'2 - Unit Info'!K469,"")</f>
        <v/>
      </c>
      <c r="C469" s="142" t="str">
        <f>IF('2 - Unit Info'!P469&lt;&gt;"",'2 - Unit Info'!P469,"")</f>
        <v/>
      </c>
      <c r="D469" s="143">
        <f>'7 - Per Unit Allowance'!F472</f>
        <v>0</v>
      </c>
      <c r="E469" s="146"/>
    </row>
    <row r="470" spans="1:5" s="2" customFormat="1" ht="15.75" x14ac:dyDescent="0.25">
      <c r="A470" s="106" t="str">
        <f>IF('2 - Unit Info'!A470&lt;&gt;"",'2 - Unit Info'!A470,"")</f>
        <v/>
      </c>
      <c r="B470" s="169" t="str">
        <f>IF('2 - Unit Info'!K470&lt;&gt;"",'2 - Unit Info'!K470,"")</f>
        <v/>
      </c>
      <c r="C470" s="142" t="str">
        <f>IF('2 - Unit Info'!P470&lt;&gt;"",'2 - Unit Info'!P470,"")</f>
        <v/>
      </c>
      <c r="D470" s="143">
        <f>'7 - Per Unit Allowance'!F473</f>
        <v>0</v>
      </c>
      <c r="E470" s="146"/>
    </row>
    <row r="471" spans="1:5" s="2" customFormat="1" ht="15.75" x14ac:dyDescent="0.25">
      <c r="A471" s="106" t="str">
        <f>IF('2 - Unit Info'!A471&lt;&gt;"",'2 - Unit Info'!A471,"")</f>
        <v/>
      </c>
      <c r="B471" s="169" t="str">
        <f>IF('2 - Unit Info'!K471&lt;&gt;"",'2 - Unit Info'!K471,"")</f>
        <v/>
      </c>
      <c r="C471" s="142" t="str">
        <f>IF('2 - Unit Info'!P471&lt;&gt;"",'2 - Unit Info'!P471,"")</f>
        <v/>
      </c>
      <c r="D471" s="143">
        <f>'7 - Per Unit Allowance'!F474</f>
        <v>0</v>
      </c>
      <c r="E471" s="146"/>
    </row>
    <row r="472" spans="1:5" s="2" customFormat="1" ht="15.75" x14ac:dyDescent="0.25">
      <c r="A472" s="106" t="str">
        <f>IF('2 - Unit Info'!A472&lt;&gt;"",'2 - Unit Info'!A472,"")</f>
        <v/>
      </c>
      <c r="B472" s="169" t="str">
        <f>IF('2 - Unit Info'!K472&lt;&gt;"",'2 - Unit Info'!K472,"")</f>
        <v/>
      </c>
      <c r="C472" s="142" t="str">
        <f>IF('2 - Unit Info'!P472&lt;&gt;"",'2 - Unit Info'!P472,"")</f>
        <v/>
      </c>
      <c r="D472" s="143">
        <f>'7 - Per Unit Allowance'!F475</f>
        <v>0</v>
      </c>
      <c r="E472" s="146"/>
    </row>
    <row r="473" spans="1:5" s="2" customFormat="1" ht="15.75" x14ac:dyDescent="0.25">
      <c r="A473" s="106" t="str">
        <f>IF('2 - Unit Info'!A473&lt;&gt;"",'2 - Unit Info'!A473,"")</f>
        <v/>
      </c>
      <c r="B473" s="169" t="str">
        <f>IF('2 - Unit Info'!K473&lt;&gt;"",'2 - Unit Info'!K473,"")</f>
        <v/>
      </c>
      <c r="C473" s="142" t="str">
        <f>IF('2 - Unit Info'!P473&lt;&gt;"",'2 - Unit Info'!P473,"")</f>
        <v/>
      </c>
      <c r="D473" s="143">
        <f>'7 - Per Unit Allowance'!F476</f>
        <v>0</v>
      </c>
      <c r="E473" s="146"/>
    </row>
    <row r="474" spans="1:5" s="2" customFormat="1" ht="15.75" x14ac:dyDescent="0.25">
      <c r="A474" s="106" t="str">
        <f>IF('2 - Unit Info'!A474&lt;&gt;"",'2 - Unit Info'!A474,"")</f>
        <v/>
      </c>
      <c r="B474" s="169" t="str">
        <f>IF('2 - Unit Info'!K474&lt;&gt;"",'2 - Unit Info'!K474,"")</f>
        <v/>
      </c>
      <c r="C474" s="142" t="str">
        <f>IF('2 - Unit Info'!P474&lt;&gt;"",'2 - Unit Info'!P474,"")</f>
        <v/>
      </c>
      <c r="D474" s="143">
        <f>'7 - Per Unit Allowance'!F477</f>
        <v>0</v>
      </c>
      <c r="E474" s="146"/>
    </row>
    <row r="475" spans="1:5" s="2" customFormat="1" ht="15.75" x14ac:dyDescent="0.25">
      <c r="A475" s="106" t="str">
        <f>IF('2 - Unit Info'!A475&lt;&gt;"",'2 - Unit Info'!A475,"")</f>
        <v/>
      </c>
      <c r="B475" s="169" t="str">
        <f>IF('2 - Unit Info'!K475&lt;&gt;"",'2 - Unit Info'!K475,"")</f>
        <v/>
      </c>
      <c r="C475" s="142" t="str">
        <f>IF('2 - Unit Info'!P475&lt;&gt;"",'2 - Unit Info'!P475,"")</f>
        <v/>
      </c>
      <c r="D475" s="143">
        <f>'7 - Per Unit Allowance'!F478</f>
        <v>0</v>
      </c>
      <c r="E475" s="146"/>
    </row>
    <row r="476" spans="1:5" s="2" customFormat="1" ht="15.75" x14ac:dyDescent="0.25">
      <c r="A476" s="106" t="str">
        <f>IF('2 - Unit Info'!A476&lt;&gt;"",'2 - Unit Info'!A476,"")</f>
        <v/>
      </c>
      <c r="B476" s="169" t="str">
        <f>IF('2 - Unit Info'!K476&lt;&gt;"",'2 - Unit Info'!K476,"")</f>
        <v/>
      </c>
      <c r="C476" s="142" t="str">
        <f>IF('2 - Unit Info'!P476&lt;&gt;"",'2 - Unit Info'!P476,"")</f>
        <v/>
      </c>
      <c r="D476" s="143">
        <f>'7 - Per Unit Allowance'!F479</f>
        <v>0</v>
      </c>
      <c r="E476" s="146"/>
    </row>
    <row r="477" spans="1:5" s="2" customFormat="1" ht="15.75" x14ac:dyDescent="0.25">
      <c r="A477" s="106" t="str">
        <f>IF('2 - Unit Info'!A477&lt;&gt;"",'2 - Unit Info'!A477,"")</f>
        <v/>
      </c>
      <c r="B477" s="169" t="str">
        <f>IF('2 - Unit Info'!K477&lt;&gt;"",'2 - Unit Info'!K477,"")</f>
        <v/>
      </c>
      <c r="C477" s="142" t="str">
        <f>IF('2 - Unit Info'!P477&lt;&gt;"",'2 - Unit Info'!P477,"")</f>
        <v/>
      </c>
      <c r="D477" s="143">
        <f>'7 - Per Unit Allowance'!F480</f>
        <v>0</v>
      </c>
      <c r="E477" s="146"/>
    </row>
    <row r="478" spans="1:5" s="2" customFormat="1" ht="15.75" x14ac:dyDescent="0.25">
      <c r="A478" s="106" t="str">
        <f>IF('2 - Unit Info'!A478&lt;&gt;"",'2 - Unit Info'!A478,"")</f>
        <v/>
      </c>
      <c r="B478" s="169" t="str">
        <f>IF('2 - Unit Info'!K478&lt;&gt;"",'2 - Unit Info'!K478,"")</f>
        <v/>
      </c>
      <c r="C478" s="142" t="str">
        <f>IF('2 - Unit Info'!P478&lt;&gt;"",'2 - Unit Info'!P478,"")</f>
        <v/>
      </c>
      <c r="D478" s="143">
        <f>'7 - Per Unit Allowance'!F481</f>
        <v>0</v>
      </c>
      <c r="E478" s="146"/>
    </row>
    <row r="479" spans="1:5" s="2" customFormat="1" ht="15.75" x14ac:dyDescent="0.25">
      <c r="A479" s="106" t="str">
        <f>IF('2 - Unit Info'!A479&lt;&gt;"",'2 - Unit Info'!A479,"")</f>
        <v/>
      </c>
      <c r="B479" s="169" t="str">
        <f>IF('2 - Unit Info'!K479&lt;&gt;"",'2 - Unit Info'!K479,"")</f>
        <v/>
      </c>
      <c r="C479" s="142" t="str">
        <f>IF('2 - Unit Info'!P479&lt;&gt;"",'2 - Unit Info'!P479,"")</f>
        <v/>
      </c>
      <c r="D479" s="143">
        <f>'7 - Per Unit Allowance'!F482</f>
        <v>0</v>
      </c>
      <c r="E479" s="146"/>
    </row>
    <row r="480" spans="1:5" s="2" customFormat="1" ht="15.75" x14ac:dyDescent="0.25">
      <c r="A480" s="106" t="str">
        <f>IF('2 - Unit Info'!A480&lt;&gt;"",'2 - Unit Info'!A480,"")</f>
        <v/>
      </c>
      <c r="B480" s="169" t="str">
        <f>IF('2 - Unit Info'!K480&lt;&gt;"",'2 - Unit Info'!K480,"")</f>
        <v/>
      </c>
      <c r="C480" s="142" t="str">
        <f>IF('2 - Unit Info'!P480&lt;&gt;"",'2 - Unit Info'!P480,"")</f>
        <v/>
      </c>
      <c r="D480" s="143">
        <f>'7 - Per Unit Allowance'!F483</f>
        <v>0</v>
      </c>
      <c r="E480" s="146"/>
    </row>
    <row r="481" spans="1:5" s="2" customFormat="1" ht="15.75" x14ac:dyDescent="0.25">
      <c r="A481" s="106" t="str">
        <f>IF('2 - Unit Info'!A481&lt;&gt;"",'2 - Unit Info'!A481,"")</f>
        <v/>
      </c>
      <c r="B481" s="169" t="str">
        <f>IF('2 - Unit Info'!K481&lt;&gt;"",'2 - Unit Info'!K481,"")</f>
        <v/>
      </c>
      <c r="C481" s="142" t="str">
        <f>IF('2 - Unit Info'!P481&lt;&gt;"",'2 - Unit Info'!P481,"")</f>
        <v/>
      </c>
      <c r="D481" s="143">
        <f>'7 - Per Unit Allowance'!F484</f>
        <v>0</v>
      </c>
      <c r="E481" s="146"/>
    </row>
    <row r="482" spans="1:5" s="2" customFormat="1" ht="15.75" x14ac:dyDescent="0.25">
      <c r="A482" s="106" t="str">
        <f>IF('2 - Unit Info'!A482&lt;&gt;"",'2 - Unit Info'!A482,"")</f>
        <v/>
      </c>
      <c r="B482" s="169" t="str">
        <f>IF('2 - Unit Info'!K482&lt;&gt;"",'2 - Unit Info'!K482,"")</f>
        <v/>
      </c>
      <c r="C482" s="142" t="str">
        <f>IF('2 - Unit Info'!P482&lt;&gt;"",'2 - Unit Info'!P482,"")</f>
        <v/>
      </c>
      <c r="D482" s="143">
        <f>'7 - Per Unit Allowance'!F485</f>
        <v>0</v>
      </c>
      <c r="E482" s="146"/>
    </row>
    <row r="483" spans="1:5" s="2" customFormat="1" ht="15.75" x14ac:dyDescent="0.25">
      <c r="A483" s="106" t="str">
        <f>IF('2 - Unit Info'!A483&lt;&gt;"",'2 - Unit Info'!A483,"")</f>
        <v/>
      </c>
      <c r="B483" s="169" t="str">
        <f>IF('2 - Unit Info'!K483&lt;&gt;"",'2 - Unit Info'!K483,"")</f>
        <v/>
      </c>
      <c r="C483" s="142" t="str">
        <f>IF('2 - Unit Info'!P483&lt;&gt;"",'2 - Unit Info'!P483,"")</f>
        <v/>
      </c>
      <c r="D483" s="143">
        <f>'7 - Per Unit Allowance'!F486</f>
        <v>0</v>
      </c>
      <c r="E483" s="146"/>
    </row>
    <row r="484" spans="1:5" s="2" customFormat="1" ht="15.75" x14ac:dyDescent="0.25">
      <c r="A484" s="106" t="str">
        <f>IF('2 - Unit Info'!A484&lt;&gt;"",'2 - Unit Info'!A484,"")</f>
        <v/>
      </c>
      <c r="B484" s="169" t="str">
        <f>IF('2 - Unit Info'!K484&lt;&gt;"",'2 - Unit Info'!K484,"")</f>
        <v/>
      </c>
      <c r="C484" s="142" t="str">
        <f>IF('2 - Unit Info'!P484&lt;&gt;"",'2 - Unit Info'!P484,"")</f>
        <v/>
      </c>
      <c r="D484" s="143">
        <f>'7 - Per Unit Allowance'!F487</f>
        <v>0</v>
      </c>
      <c r="E484" s="146"/>
    </row>
    <row r="485" spans="1:5" s="2" customFormat="1" ht="15.75" x14ac:dyDescent="0.25">
      <c r="A485" s="106" t="str">
        <f>IF('2 - Unit Info'!A485&lt;&gt;"",'2 - Unit Info'!A485,"")</f>
        <v/>
      </c>
      <c r="B485" s="169" t="str">
        <f>IF('2 - Unit Info'!K485&lt;&gt;"",'2 - Unit Info'!K485,"")</f>
        <v/>
      </c>
      <c r="C485" s="142" t="str">
        <f>IF('2 - Unit Info'!P485&lt;&gt;"",'2 - Unit Info'!P485,"")</f>
        <v/>
      </c>
      <c r="D485" s="143">
        <f>'7 - Per Unit Allowance'!F488</f>
        <v>0</v>
      </c>
      <c r="E485" s="146"/>
    </row>
    <row r="486" spans="1:5" s="2" customFormat="1" ht="15.75" x14ac:dyDescent="0.25">
      <c r="A486" s="106" t="str">
        <f>IF('2 - Unit Info'!A486&lt;&gt;"",'2 - Unit Info'!A486,"")</f>
        <v/>
      </c>
      <c r="B486" s="169" t="str">
        <f>IF('2 - Unit Info'!K486&lt;&gt;"",'2 - Unit Info'!K486,"")</f>
        <v/>
      </c>
      <c r="C486" s="142" t="str">
        <f>IF('2 - Unit Info'!P486&lt;&gt;"",'2 - Unit Info'!P486,"")</f>
        <v/>
      </c>
      <c r="D486" s="143">
        <f>'7 - Per Unit Allowance'!F489</f>
        <v>0</v>
      </c>
      <c r="E486" s="146"/>
    </row>
    <row r="487" spans="1:5" s="2" customFormat="1" ht="15.75" x14ac:dyDescent="0.25">
      <c r="A487" s="106" t="str">
        <f>IF('2 - Unit Info'!A487&lt;&gt;"",'2 - Unit Info'!A487,"")</f>
        <v/>
      </c>
      <c r="B487" s="169" t="str">
        <f>IF('2 - Unit Info'!K487&lt;&gt;"",'2 - Unit Info'!K487,"")</f>
        <v/>
      </c>
      <c r="C487" s="142" t="str">
        <f>IF('2 - Unit Info'!P487&lt;&gt;"",'2 - Unit Info'!P487,"")</f>
        <v/>
      </c>
      <c r="D487" s="143">
        <f>'7 - Per Unit Allowance'!F490</f>
        <v>0</v>
      </c>
      <c r="E487" s="146"/>
    </row>
    <row r="488" spans="1:5" s="2" customFormat="1" ht="15.75" x14ac:dyDescent="0.25">
      <c r="A488" s="106" t="str">
        <f>IF('2 - Unit Info'!A488&lt;&gt;"",'2 - Unit Info'!A488,"")</f>
        <v/>
      </c>
      <c r="B488" s="169" t="str">
        <f>IF('2 - Unit Info'!K488&lt;&gt;"",'2 - Unit Info'!K488,"")</f>
        <v/>
      </c>
      <c r="C488" s="142" t="str">
        <f>IF('2 - Unit Info'!P488&lt;&gt;"",'2 - Unit Info'!P488,"")</f>
        <v/>
      </c>
      <c r="D488" s="143">
        <f>'7 - Per Unit Allowance'!F491</f>
        <v>0</v>
      </c>
      <c r="E488" s="146"/>
    </row>
    <row r="489" spans="1:5" s="2" customFormat="1" ht="15.75" x14ac:dyDescent="0.25">
      <c r="A489" s="106" t="str">
        <f>IF('2 - Unit Info'!A489&lt;&gt;"",'2 - Unit Info'!A489,"")</f>
        <v/>
      </c>
      <c r="B489" s="169" t="str">
        <f>IF('2 - Unit Info'!K489&lt;&gt;"",'2 - Unit Info'!K489,"")</f>
        <v/>
      </c>
      <c r="C489" s="142" t="str">
        <f>IF('2 - Unit Info'!P489&lt;&gt;"",'2 - Unit Info'!P489,"")</f>
        <v/>
      </c>
      <c r="D489" s="143">
        <f>'7 - Per Unit Allowance'!F492</f>
        <v>0</v>
      </c>
      <c r="E489" s="146"/>
    </row>
    <row r="490" spans="1:5" s="2" customFormat="1" ht="15.75" x14ac:dyDescent="0.25">
      <c r="A490" s="106" t="str">
        <f>IF('2 - Unit Info'!A490&lt;&gt;"",'2 - Unit Info'!A490,"")</f>
        <v/>
      </c>
      <c r="B490" s="169" t="str">
        <f>IF('2 - Unit Info'!K490&lt;&gt;"",'2 - Unit Info'!K490,"")</f>
        <v/>
      </c>
      <c r="C490" s="142" t="str">
        <f>IF('2 - Unit Info'!P490&lt;&gt;"",'2 - Unit Info'!P490,"")</f>
        <v/>
      </c>
      <c r="D490" s="143">
        <f>'7 - Per Unit Allowance'!F493</f>
        <v>0</v>
      </c>
      <c r="E490" s="146"/>
    </row>
    <row r="491" spans="1:5" s="2" customFormat="1" ht="15.75" x14ac:dyDescent="0.25">
      <c r="A491" s="106" t="str">
        <f>IF('2 - Unit Info'!A491&lt;&gt;"",'2 - Unit Info'!A491,"")</f>
        <v/>
      </c>
      <c r="B491" s="169" t="str">
        <f>IF('2 - Unit Info'!K491&lt;&gt;"",'2 - Unit Info'!K491,"")</f>
        <v/>
      </c>
      <c r="C491" s="142" t="str">
        <f>IF('2 - Unit Info'!P491&lt;&gt;"",'2 - Unit Info'!P491,"")</f>
        <v/>
      </c>
      <c r="D491" s="143">
        <f>'7 - Per Unit Allowance'!F494</f>
        <v>0</v>
      </c>
      <c r="E491" s="146"/>
    </row>
    <row r="492" spans="1:5" s="2" customFormat="1" ht="15.75" x14ac:dyDescent="0.25">
      <c r="A492" s="106" t="str">
        <f>IF('2 - Unit Info'!A492&lt;&gt;"",'2 - Unit Info'!A492,"")</f>
        <v/>
      </c>
      <c r="B492" s="169" t="str">
        <f>IF('2 - Unit Info'!K492&lt;&gt;"",'2 - Unit Info'!K492,"")</f>
        <v/>
      </c>
      <c r="C492" s="142" t="str">
        <f>IF('2 - Unit Info'!P492&lt;&gt;"",'2 - Unit Info'!P492,"")</f>
        <v/>
      </c>
      <c r="D492" s="143">
        <f>'7 - Per Unit Allowance'!F495</f>
        <v>0</v>
      </c>
      <c r="E492" s="146"/>
    </row>
    <row r="493" spans="1:5" s="2" customFormat="1" ht="15.75" x14ac:dyDescent="0.25">
      <c r="A493" s="106" t="str">
        <f>IF('2 - Unit Info'!A493&lt;&gt;"",'2 - Unit Info'!A493,"")</f>
        <v/>
      </c>
      <c r="B493" s="169" t="str">
        <f>IF('2 - Unit Info'!K493&lt;&gt;"",'2 - Unit Info'!K493,"")</f>
        <v/>
      </c>
      <c r="C493" s="142" t="str">
        <f>IF('2 - Unit Info'!P493&lt;&gt;"",'2 - Unit Info'!P493,"")</f>
        <v/>
      </c>
      <c r="D493" s="143">
        <f>'7 - Per Unit Allowance'!F496</f>
        <v>0</v>
      </c>
      <c r="E493" s="146"/>
    </row>
    <row r="494" spans="1:5" s="2" customFormat="1" ht="15.75" x14ac:dyDescent="0.25">
      <c r="A494" s="106" t="str">
        <f>IF('2 - Unit Info'!A494&lt;&gt;"",'2 - Unit Info'!A494,"")</f>
        <v/>
      </c>
      <c r="B494" s="169" t="str">
        <f>IF('2 - Unit Info'!K494&lt;&gt;"",'2 - Unit Info'!K494,"")</f>
        <v/>
      </c>
      <c r="C494" s="142" t="str">
        <f>IF('2 - Unit Info'!P494&lt;&gt;"",'2 - Unit Info'!P494,"")</f>
        <v/>
      </c>
      <c r="D494" s="143">
        <f>'7 - Per Unit Allowance'!F497</f>
        <v>0</v>
      </c>
      <c r="E494" s="146"/>
    </row>
    <row r="495" spans="1:5" s="2" customFormat="1" ht="15.75" x14ac:dyDescent="0.25">
      <c r="A495" s="106" t="str">
        <f>IF('2 - Unit Info'!A495&lt;&gt;"",'2 - Unit Info'!A495,"")</f>
        <v/>
      </c>
      <c r="B495" s="169" t="str">
        <f>IF('2 - Unit Info'!K495&lt;&gt;"",'2 - Unit Info'!K495,"")</f>
        <v/>
      </c>
      <c r="C495" s="142" t="str">
        <f>IF('2 - Unit Info'!P495&lt;&gt;"",'2 - Unit Info'!P495,"")</f>
        <v/>
      </c>
      <c r="D495" s="143">
        <f>'7 - Per Unit Allowance'!F498</f>
        <v>0</v>
      </c>
      <c r="E495" s="146"/>
    </row>
    <row r="496" spans="1:5" s="2" customFormat="1" ht="15.75" x14ac:dyDescent="0.25">
      <c r="A496" s="106" t="str">
        <f>IF('2 - Unit Info'!A496&lt;&gt;"",'2 - Unit Info'!A496,"")</f>
        <v/>
      </c>
      <c r="B496" s="169" t="str">
        <f>IF('2 - Unit Info'!K496&lt;&gt;"",'2 - Unit Info'!K496,"")</f>
        <v/>
      </c>
      <c r="C496" s="142" t="str">
        <f>IF('2 - Unit Info'!P496&lt;&gt;"",'2 - Unit Info'!P496,"")</f>
        <v/>
      </c>
      <c r="D496" s="143">
        <f>'7 - Per Unit Allowance'!F499</f>
        <v>0</v>
      </c>
      <c r="E496" s="146"/>
    </row>
    <row r="497" spans="1:5" s="2" customFormat="1" ht="15.75" x14ac:dyDescent="0.25">
      <c r="A497" s="106" t="str">
        <f>IF('2 - Unit Info'!A497&lt;&gt;"",'2 - Unit Info'!A497,"")</f>
        <v/>
      </c>
      <c r="B497" s="169" t="str">
        <f>IF('2 - Unit Info'!K497&lt;&gt;"",'2 - Unit Info'!K497,"")</f>
        <v/>
      </c>
      <c r="C497" s="142" t="str">
        <f>IF('2 - Unit Info'!P497&lt;&gt;"",'2 - Unit Info'!P497,"")</f>
        <v/>
      </c>
      <c r="D497" s="143">
        <f>'7 - Per Unit Allowance'!F500</f>
        <v>0</v>
      </c>
      <c r="E497" s="146"/>
    </row>
    <row r="498" spans="1:5" s="2" customFormat="1" ht="15.75" x14ac:dyDescent="0.25">
      <c r="A498" s="106" t="str">
        <f>IF('2 - Unit Info'!A498&lt;&gt;"",'2 - Unit Info'!A498,"")</f>
        <v/>
      </c>
      <c r="B498" s="169" t="str">
        <f>IF('2 - Unit Info'!K498&lt;&gt;"",'2 - Unit Info'!K498,"")</f>
        <v/>
      </c>
      <c r="C498" s="142" t="str">
        <f>IF('2 - Unit Info'!P498&lt;&gt;"",'2 - Unit Info'!P498,"")</f>
        <v/>
      </c>
      <c r="D498" s="143">
        <f>'7 - Per Unit Allowance'!F501</f>
        <v>0</v>
      </c>
      <c r="E498" s="146"/>
    </row>
    <row r="499" spans="1:5" s="2" customFormat="1" ht="15.75" x14ac:dyDescent="0.25">
      <c r="A499" s="106" t="str">
        <f>IF('2 - Unit Info'!A499&lt;&gt;"",'2 - Unit Info'!A499,"")</f>
        <v/>
      </c>
      <c r="B499" s="169" t="str">
        <f>IF('2 - Unit Info'!K499&lt;&gt;"",'2 - Unit Info'!K499,"")</f>
        <v/>
      </c>
      <c r="C499" s="142" t="str">
        <f>IF('2 - Unit Info'!P499&lt;&gt;"",'2 - Unit Info'!P499,"")</f>
        <v/>
      </c>
      <c r="D499" s="143">
        <f>'7 - Per Unit Allowance'!F502</f>
        <v>0</v>
      </c>
      <c r="E499" s="146"/>
    </row>
    <row r="500" spans="1:5" s="2" customFormat="1" ht="15.75" x14ac:dyDescent="0.25">
      <c r="A500" s="106" t="str">
        <f>IF('2 - Unit Info'!A500&lt;&gt;"",'2 - Unit Info'!A500,"")</f>
        <v/>
      </c>
      <c r="B500" s="169" t="str">
        <f>IF('2 - Unit Info'!K500&lt;&gt;"",'2 - Unit Info'!K500,"")</f>
        <v/>
      </c>
      <c r="C500" s="142" t="str">
        <f>IF('2 - Unit Info'!P500&lt;&gt;"",'2 - Unit Info'!P500,"")</f>
        <v/>
      </c>
      <c r="D500" s="143">
        <f>'7 - Per Unit Allowance'!F503</f>
        <v>0</v>
      </c>
      <c r="E500" s="146"/>
    </row>
    <row r="501" spans="1:5" ht="15.75" x14ac:dyDescent="0.25">
      <c r="A501" s="106" t="str">
        <f>IF('2 - Unit Info'!A501&lt;&gt;"",'2 - Unit Info'!A501,"")</f>
        <v/>
      </c>
      <c r="B501" s="169" t="str">
        <f>IF('2 - Unit Info'!K501&lt;&gt;"",'2 - Unit Info'!K501,"")</f>
        <v/>
      </c>
      <c r="C501" s="142" t="str">
        <f>IF('2 - Unit Info'!P501&lt;&gt;"",'2 - Unit Info'!P501,"")</f>
        <v/>
      </c>
      <c r="D501" s="143">
        <f>'7 - Per Unit Allowance'!F504</f>
        <v>0</v>
      </c>
      <c r="E501" s="146"/>
    </row>
    <row r="502" spans="1:5" ht="15.75" x14ac:dyDescent="0.25">
      <c r="A502" s="106" t="str">
        <f>IF('2 - Unit Info'!A502&lt;&gt;"",'2 - Unit Info'!A502,"")</f>
        <v/>
      </c>
      <c r="B502" s="169" t="str">
        <f>IF('2 - Unit Info'!K502&lt;&gt;"",'2 - Unit Info'!K502,"")</f>
        <v/>
      </c>
      <c r="C502" s="142" t="str">
        <f>IF('2 - Unit Info'!P502&lt;&gt;"",'2 - Unit Info'!P502,"")</f>
        <v/>
      </c>
      <c r="D502" s="143">
        <f>'7 - Per Unit Allowance'!F505</f>
        <v>0</v>
      </c>
      <c r="E502" s="146"/>
    </row>
    <row r="503" spans="1:5" ht="15.75" x14ac:dyDescent="0.25">
      <c r="A503" s="106" t="str">
        <f>IF('2 - Unit Info'!A503&lt;&gt;"",'2 - Unit Info'!A503,"")</f>
        <v/>
      </c>
      <c r="B503" s="169" t="str">
        <f>IF('2 - Unit Info'!K503&lt;&gt;"",'2 - Unit Info'!K503,"")</f>
        <v/>
      </c>
      <c r="C503" s="142" t="str">
        <f>IF('2 - Unit Info'!P503&lt;&gt;"",'2 - Unit Info'!P503,"")</f>
        <v/>
      </c>
      <c r="D503" s="143">
        <f>'7 - Per Unit Allowance'!F506</f>
        <v>0</v>
      </c>
      <c r="E503" s="146"/>
    </row>
    <row r="504" spans="1:5" ht="15.75" x14ac:dyDescent="0.25">
      <c r="A504" s="106" t="str">
        <f>IF('2 - Unit Info'!A504&lt;&gt;"",'2 - Unit Info'!A504,"")</f>
        <v/>
      </c>
      <c r="B504" s="169" t="str">
        <f>IF('2 - Unit Info'!K504&lt;&gt;"",'2 - Unit Info'!K504,"")</f>
        <v/>
      </c>
      <c r="C504" s="142" t="str">
        <f>IF('2 - Unit Info'!P504&lt;&gt;"",'2 - Unit Info'!P504,"")</f>
        <v/>
      </c>
      <c r="D504" s="143">
        <f>'7 - Per Unit Allowance'!F507</f>
        <v>0</v>
      </c>
      <c r="E504" s="146"/>
    </row>
    <row r="505" spans="1:5" ht="15.75" x14ac:dyDescent="0.25">
      <c r="A505" s="106" t="str">
        <f>IF('2 - Unit Info'!A505&lt;&gt;"",'2 - Unit Info'!A505,"")</f>
        <v/>
      </c>
      <c r="B505" s="169" t="str">
        <f>IF('2 - Unit Info'!K505&lt;&gt;"",'2 - Unit Info'!K505,"")</f>
        <v/>
      </c>
      <c r="C505" s="142" t="str">
        <f>IF('2 - Unit Info'!P505&lt;&gt;"",'2 - Unit Info'!P505,"")</f>
        <v/>
      </c>
      <c r="D505" s="143">
        <f>'7 - Per Unit Allowance'!F508</f>
        <v>0</v>
      </c>
      <c r="E505" s="146"/>
    </row>
    <row r="506" spans="1:5" ht="15.75" x14ac:dyDescent="0.25">
      <c r="A506" s="106" t="str">
        <f>IF('2 - Unit Info'!A506&lt;&gt;"",'2 - Unit Info'!A506,"")</f>
        <v/>
      </c>
      <c r="B506" s="169" t="str">
        <f>IF('2 - Unit Info'!K506&lt;&gt;"",'2 - Unit Info'!K506,"")</f>
        <v/>
      </c>
      <c r="C506" s="142" t="str">
        <f>IF('2 - Unit Info'!P506&lt;&gt;"",'2 - Unit Info'!P506,"")</f>
        <v/>
      </c>
      <c r="D506" s="143">
        <f>'7 - Per Unit Allowance'!F509</f>
        <v>0</v>
      </c>
      <c r="E506" s="146"/>
    </row>
    <row r="507" spans="1:5" ht="15.75" x14ac:dyDescent="0.25">
      <c r="A507" s="106" t="str">
        <f>IF('2 - Unit Info'!A507&lt;&gt;"",'2 - Unit Info'!A507,"")</f>
        <v/>
      </c>
      <c r="B507" s="169" t="str">
        <f>IF('2 - Unit Info'!K507&lt;&gt;"",'2 - Unit Info'!K507,"")</f>
        <v/>
      </c>
      <c r="C507" s="142" t="str">
        <f>IF('2 - Unit Info'!P507&lt;&gt;"",'2 - Unit Info'!P507,"")</f>
        <v/>
      </c>
      <c r="D507" s="143">
        <f>'7 - Per Unit Allowance'!F510</f>
        <v>0</v>
      </c>
      <c r="E507" s="146"/>
    </row>
    <row r="508" spans="1:5" ht="15.75" x14ac:dyDescent="0.25">
      <c r="A508" s="106" t="str">
        <f>IF('2 - Unit Info'!A508&lt;&gt;"",'2 - Unit Info'!A508,"")</f>
        <v/>
      </c>
      <c r="B508" s="169" t="str">
        <f>IF('2 - Unit Info'!K508&lt;&gt;"",'2 - Unit Info'!K508,"")</f>
        <v/>
      </c>
      <c r="C508" s="142" t="str">
        <f>IF('2 - Unit Info'!P508&lt;&gt;"",'2 - Unit Info'!P508,"")</f>
        <v/>
      </c>
      <c r="D508" s="143">
        <f>'7 - Per Unit Allowance'!F511</f>
        <v>0</v>
      </c>
      <c r="E508" s="146"/>
    </row>
    <row r="509" spans="1:5" ht="15.75" x14ac:dyDescent="0.25">
      <c r="A509" s="106" t="str">
        <f>IF('2 - Unit Info'!A509&lt;&gt;"",'2 - Unit Info'!A509,"")</f>
        <v/>
      </c>
      <c r="B509" s="169" t="str">
        <f>IF('2 - Unit Info'!K509&lt;&gt;"",'2 - Unit Info'!K509,"")</f>
        <v/>
      </c>
      <c r="C509" s="142" t="str">
        <f>IF('2 - Unit Info'!O509&lt;&gt;"",'2 - Unit Info'!O509,"")</f>
        <v/>
      </c>
      <c r="D509" s="143">
        <f>'7 - Per Unit Allowance'!F512</f>
        <v>0</v>
      </c>
      <c r="E509" s="146"/>
    </row>
    <row r="510" spans="1:5" ht="15.75" x14ac:dyDescent="0.25">
      <c r="A510" s="106" t="str">
        <f>IF('2 - Unit Info'!A510&lt;&gt;"",'2 - Unit Info'!A510,"")</f>
        <v/>
      </c>
      <c r="B510" s="169" t="str">
        <f>IF('2 - Unit Info'!K510&lt;&gt;"",'2 - Unit Info'!K510,"")</f>
        <v/>
      </c>
      <c r="C510" s="142" t="str">
        <f>IF('2 - Unit Info'!O510&lt;&gt;"",'2 - Unit Info'!O510,"")</f>
        <v/>
      </c>
      <c r="D510" s="143">
        <f>'7 - Per Unit Allowance'!F513</f>
        <v>0</v>
      </c>
      <c r="E510" s="146"/>
    </row>
    <row r="511" spans="1:5" ht="15.75" x14ac:dyDescent="0.25">
      <c r="A511" s="106" t="str">
        <f>IF('2 - Unit Info'!A511&lt;&gt;"",'2 - Unit Info'!A511,"")</f>
        <v/>
      </c>
      <c r="B511" s="169" t="str">
        <f>IF('2 - Unit Info'!K511&lt;&gt;"",'2 - Unit Info'!K511,"")</f>
        <v/>
      </c>
      <c r="C511" s="142" t="str">
        <f>IF('2 - Unit Info'!O511&lt;&gt;"",'2 - Unit Info'!O511,"")</f>
        <v/>
      </c>
      <c r="D511" s="143">
        <f>'7 - Per Unit Allowance'!F514</f>
        <v>0</v>
      </c>
      <c r="E511" s="146"/>
    </row>
    <row r="512" spans="1:5" ht="15.75" x14ac:dyDescent="0.25">
      <c r="A512" s="106" t="str">
        <f>IF('2 - Unit Info'!A512&lt;&gt;"",'2 - Unit Info'!A512,"")</f>
        <v/>
      </c>
      <c r="B512" s="169" t="str">
        <f>IF('2 - Unit Info'!K512&lt;&gt;"",'2 - Unit Info'!K512,"")</f>
        <v/>
      </c>
      <c r="C512" s="142" t="str">
        <f>IF('2 - Unit Info'!O512&lt;&gt;"",'2 - Unit Info'!O512,"")</f>
        <v/>
      </c>
      <c r="D512" s="143">
        <f>'7 - Per Unit Allowance'!F515</f>
        <v>0</v>
      </c>
      <c r="E512" s="146"/>
    </row>
    <row r="513" spans="1:5" ht="15.75" x14ac:dyDescent="0.25">
      <c r="A513" s="106" t="str">
        <f>IF('2 - Unit Info'!A513&lt;&gt;"",'2 - Unit Info'!A513,"")</f>
        <v/>
      </c>
      <c r="B513" s="169" t="str">
        <f>IF('2 - Unit Info'!K513&lt;&gt;"",'2 - Unit Info'!K513,"")</f>
        <v/>
      </c>
      <c r="C513" s="142" t="str">
        <f>IF('2 - Unit Info'!O513&lt;&gt;"",'2 - Unit Info'!O513,"")</f>
        <v/>
      </c>
      <c r="D513" s="143">
        <f>'7 - Per Unit Allowance'!F516</f>
        <v>0</v>
      </c>
      <c r="E513" s="146"/>
    </row>
    <row r="514" spans="1:5" ht="15.75" x14ac:dyDescent="0.25">
      <c r="A514" s="106" t="str">
        <f>IF('2 - Unit Info'!A514&lt;&gt;"",'2 - Unit Info'!A514,"")</f>
        <v/>
      </c>
      <c r="B514" s="169" t="str">
        <f>IF('2 - Unit Info'!K514&lt;&gt;"",'2 - Unit Info'!K514,"")</f>
        <v/>
      </c>
      <c r="C514" s="142" t="str">
        <f>IF('2 - Unit Info'!O514&lt;&gt;"",'2 - Unit Info'!O514,"")</f>
        <v/>
      </c>
      <c r="D514" s="143">
        <f>'7 - Per Unit Allowance'!F517</f>
        <v>0</v>
      </c>
      <c r="E514" s="146"/>
    </row>
    <row r="515" spans="1:5" ht="15.75" x14ac:dyDescent="0.25">
      <c r="A515" s="106" t="str">
        <f>IF('2 - Unit Info'!A515&lt;&gt;"",'2 - Unit Info'!A515,"")</f>
        <v/>
      </c>
      <c r="B515" s="169" t="str">
        <f>IF('2 - Unit Info'!K515&lt;&gt;"",'2 - Unit Info'!K515,"")</f>
        <v/>
      </c>
      <c r="C515" s="142" t="str">
        <f>IF('2 - Unit Info'!O515&lt;&gt;"",'2 - Unit Info'!O515,"")</f>
        <v/>
      </c>
      <c r="D515" s="143">
        <f>'7 - Per Unit Allowance'!F518</f>
        <v>0</v>
      </c>
      <c r="E515" s="146"/>
    </row>
    <row r="516" spans="1:5" ht="15.75" x14ac:dyDescent="0.25">
      <c r="A516" s="106" t="str">
        <f>IF('2 - Unit Info'!A516&lt;&gt;"",'2 - Unit Info'!A516,"")</f>
        <v/>
      </c>
      <c r="B516" s="169" t="str">
        <f>IF('2 - Unit Info'!K516&lt;&gt;"",'2 - Unit Info'!K516,"")</f>
        <v/>
      </c>
      <c r="C516" s="142" t="str">
        <f>IF('2 - Unit Info'!O516&lt;&gt;"",'2 - Unit Info'!O516,"")</f>
        <v/>
      </c>
      <c r="D516" s="143">
        <f>'7 - Per Unit Allowance'!F519</f>
        <v>0</v>
      </c>
      <c r="E516" s="146"/>
    </row>
    <row r="517" spans="1:5" ht="15.75" x14ac:dyDescent="0.25">
      <c r="A517" s="106" t="str">
        <f>IF('2 - Unit Info'!A517&lt;&gt;"",'2 - Unit Info'!A517,"")</f>
        <v/>
      </c>
      <c r="B517" s="169" t="str">
        <f>IF('2 - Unit Info'!K517&lt;&gt;"",'2 - Unit Info'!K517,"")</f>
        <v/>
      </c>
      <c r="C517" s="142" t="str">
        <f>IF('2 - Unit Info'!O517&lt;&gt;"",'2 - Unit Info'!O517,"")</f>
        <v/>
      </c>
      <c r="D517" s="143">
        <f>'7 - Per Unit Allowance'!F520</f>
        <v>0</v>
      </c>
      <c r="E517" s="146"/>
    </row>
    <row r="518" spans="1:5" ht="15.75" x14ac:dyDescent="0.25">
      <c r="A518" s="106" t="str">
        <f>IF('2 - Unit Info'!A518&lt;&gt;"",'2 - Unit Info'!A518,"")</f>
        <v/>
      </c>
      <c r="B518" s="169" t="str">
        <f>IF('2 - Unit Info'!K518&lt;&gt;"",'2 - Unit Info'!K518,"")</f>
        <v/>
      </c>
      <c r="C518" s="142" t="str">
        <f>IF('2 - Unit Info'!O518&lt;&gt;"",'2 - Unit Info'!O518,"")</f>
        <v/>
      </c>
      <c r="D518" s="143">
        <f>'7 - Per Unit Allowance'!F521</f>
        <v>0</v>
      </c>
      <c r="E518" s="146"/>
    </row>
    <row r="519" spans="1:5" ht="15.75" x14ac:dyDescent="0.25">
      <c r="A519" s="106" t="str">
        <f>IF('2 - Unit Info'!A519&lt;&gt;"",'2 - Unit Info'!A519,"")</f>
        <v/>
      </c>
      <c r="B519" s="169" t="str">
        <f>IF('2 - Unit Info'!K519&lt;&gt;"",'2 - Unit Info'!K519,"")</f>
        <v/>
      </c>
      <c r="C519" s="142" t="str">
        <f>IF('2 - Unit Info'!O519&lt;&gt;"",'2 - Unit Info'!O519,"")</f>
        <v/>
      </c>
      <c r="D519" s="143">
        <f>'7 - Per Unit Allowance'!F522</f>
        <v>0</v>
      </c>
      <c r="E519" s="146"/>
    </row>
    <row r="520" spans="1:5" ht="15.75" x14ac:dyDescent="0.25">
      <c r="A520" s="106" t="str">
        <f>IF('2 - Unit Info'!A520&lt;&gt;"",'2 - Unit Info'!A520,"")</f>
        <v/>
      </c>
      <c r="B520" s="169" t="str">
        <f>IF('2 - Unit Info'!K520&lt;&gt;"",'2 - Unit Info'!K520,"")</f>
        <v/>
      </c>
      <c r="C520" s="142" t="str">
        <f>IF('2 - Unit Info'!O520&lt;&gt;"",'2 - Unit Info'!O520,"")</f>
        <v/>
      </c>
      <c r="D520" s="143">
        <f>'7 - Per Unit Allowance'!F523</f>
        <v>0</v>
      </c>
      <c r="E520" s="146"/>
    </row>
    <row r="521" spans="1:5" ht="15.75" x14ac:dyDescent="0.25">
      <c r="A521" s="106" t="str">
        <f>IF('2 - Unit Info'!A521&lt;&gt;"",'2 - Unit Info'!A521,"")</f>
        <v/>
      </c>
      <c r="B521" s="169" t="str">
        <f>IF('2 - Unit Info'!K521&lt;&gt;"",'2 - Unit Info'!K521,"")</f>
        <v/>
      </c>
      <c r="C521" s="142" t="str">
        <f>IF('2 - Unit Info'!O521&lt;&gt;"",'2 - Unit Info'!O521,"")</f>
        <v/>
      </c>
      <c r="D521" s="143">
        <f>'7 - Per Unit Allowance'!F524</f>
        <v>0</v>
      </c>
      <c r="E521" s="146"/>
    </row>
    <row r="522" spans="1:5" ht="15.75" x14ac:dyDescent="0.25">
      <c r="A522" s="106" t="str">
        <f>IF('2 - Unit Info'!A522&lt;&gt;"",'2 - Unit Info'!A522,"")</f>
        <v/>
      </c>
      <c r="B522" s="169" t="str">
        <f>IF('2 - Unit Info'!K522&lt;&gt;"",'2 - Unit Info'!K522,"")</f>
        <v/>
      </c>
      <c r="C522" s="142" t="str">
        <f>IF('2 - Unit Info'!O522&lt;&gt;"",'2 - Unit Info'!O522,"")</f>
        <v/>
      </c>
      <c r="D522" s="143">
        <f>'7 - Per Unit Allowance'!F525</f>
        <v>0</v>
      </c>
      <c r="E522" s="146"/>
    </row>
    <row r="523" spans="1:5" ht="15.75" x14ac:dyDescent="0.25">
      <c r="A523" s="106" t="str">
        <f>IF('2 - Unit Info'!A523&lt;&gt;"",'2 - Unit Info'!A523,"")</f>
        <v/>
      </c>
      <c r="B523" s="169" t="str">
        <f>IF('2 - Unit Info'!K523&lt;&gt;"",'2 - Unit Info'!K523,"")</f>
        <v/>
      </c>
      <c r="C523" s="142" t="str">
        <f>IF('2 - Unit Info'!O523&lt;&gt;"",'2 - Unit Info'!O523,"")</f>
        <v/>
      </c>
      <c r="D523" s="143">
        <f>'7 - Per Unit Allowance'!F526</f>
        <v>0</v>
      </c>
      <c r="E523" s="146"/>
    </row>
    <row r="524" spans="1:5" ht="15.75" x14ac:dyDescent="0.25">
      <c r="A524" s="106" t="str">
        <f>IF('2 - Unit Info'!A524&lt;&gt;"",'2 - Unit Info'!A524,"")</f>
        <v/>
      </c>
      <c r="B524" s="169" t="str">
        <f>IF('2 - Unit Info'!K524&lt;&gt;"",'2 - Unit Info'!K524,"")</f>
        <v/>
      </c>
      <c r="C524" s="142" t="str">
        <f>IF('2 - Unit Info'!O524&lt;&gt;"",'2 - Unit Info'!O524,"")</f>
        <v/>
      </c>
      <c r="D524" s="143">
        <f>'7 - Per Unit Allowance'!F527</f>
        <v>0</v>
      </c>
      <c r="E524" s="146"/>
    </row>
    <row r="525" spans="1:5" ht="15.75" x14ac:dyDescent="0.25">
      <c r="A525" s="106" t="str">
        <f>IF('2 - Unit Info'!A525&lt;&gt;"",'2 - Unit Info'!A525,"")</f>
        <v/>
      </c>
      <c r="B525" s="169" t="str">
        <f>IF('2 - Unit Info'!K525&lt;&gt;"",'2 - Unit Info'!K525,"")</f>
        <v/>
      </c>
      <c r="C525" s="142" t="str">
        <f>IF('2 - Unit Info'!O525&lt;&gt;"",'2 - Unit Info'!O525,"")</f>
        <v/>
      </c>
      <c r="D525" s="143">
        <f>'7 - Per Unit Allowance'!F528</f>
        <v>0</v>
      </c>
      <c r="E525" s="146"/>
    </row>
    <row r="526" spans="1:5" ht="15.75" x14ac:dyDescent="0.25">
      <c r="A526" s="106" t="str">
        <f>IF('2 - Unit Info'!A526&lt;&gt;"",'2 - Unit Info'!A526,"")</f>
        <v/>
      </c>
      <c r="B526" s="169" t="str">
        <f>IF('2 - Unit Info'!K526&lt;&gt;"",'2 - Unit Info'!K526,"")</f>
        <v/>
      </c>
      <c r="C526" s="142" t="str">
        <f>IF('2 - Unit Info'!O526&lt;&gt;"",'2 - Unit Info'!O526,"")</f>
        <v/>
      </c>
      <c r="D526" s="143">
        <f>'7 - Per Unit Allowance'!F529</f>
        <v>0</v>
      </c>
      <c r="E526" s="146"/>
    </row>
    <row r="527" spans="1:5" ht="15.75" x14ac:dyDescent="0.25">
      <c r="A527" s="106" t="str">
        <f>IF('2 - Unit Info'!A527&lt;&gt;"",'2 - Unit Info'!A527,"")</f>
        <v/>
      </c>
      <c r="B527" s="169" t="str">
        <f>IF('2 - Unit Info'!K527&lt;&gt;"",'2 - Unit Info'!K527,"")</f>
        <v/>
      </c>
      <c r="C527" s="142" t="str">
        <f>IF('2 - Unit Info'!O527&lt;&gt;"",'2 - Unit Info'!O527,"")</f>
        <v/>
      </c>
      <c r="D527" s="143">
        <f>'7 - Per Unit Allowance'!F530</f>
        <v>0</v>
      </c>
      <c r="E527" s="146"/>
    </row>
    <row r="528" spans="1:5" ht="15.75" x14ac:dyDescent="0.25">
      <c r="A528" s="106" t="str">
        <f>IF('2 - Unit Info'!A528&lt;&gt;"",'2 - Unit Info'!A528,"")</f>
        <v/>
      </c>
      <c r="B528" s="169" t="str">
        <f>IF('2 - Unit Info'!K528&lt;&gt;"",'2 - Unit Info'!K528,"")</f>
        <v/>
      </c>
      <c r="C528" s="142" t="str">
        <f>IF('2 - Unit Info'!O528&lt;&gt;"",'2 - Unit Info'!O528,"")</f>
        <v/>
      </c>
      <c r="D528" s="143">
        <f>'7 - Per Unit Allowance'!F531</f>
        <v>0</v>
      </c>
      <c r="E528" s="146"/>
    </row>
    <row r="529" spans="1:5" ht="15.75" x14ac:dyDescent="0.25">
      <c r="A529" s="106" t="str">
        <f>IF('2 - Unit Info'!A529&lt;&gt;"",'2 - Unit Info'!A529,"")</f>
        <v/>
      </c>
      <c r="B529" s="169" t="str">
        <f>IF('2 - Unit Info'!K529&lt;&gt;"",'2 - Unit Info'!K529,"")</f>
        <v/>
      </c>
      <c r="C529" s="142" t="str">
        <f>IF('2 - Unit Info'!O529&lt;&gt;"",'2 - Unit Info'!O529,"")</f>
        <v/>
      </c>
      <c r="D529" s="143">
        <f>'7 - Per Unit Allowance'!F532</f>
        <v>0</v>
      </c>
      <c r="E529" s="146"/>
    </row>
    <row r="530" spans="1:5" ht="15.75" x14ac:dyDescent="0.25">
      <c r="A530" s="106" t="str">
        <f>IF('2 - Unit Info'!A530&lt;&gt;"",'2 - Unit Info'!A530,"")</f>
        <v/>
      </c>
      <c r="B530" s="169" t="str">
        <f>IF('2 - Unit Info'!K530&lt;&gt;"",'2 - Unit Info'!K530,"")</f>
        <v/>
      </c>
      <c r="C530" s="142" t="str">
        <f>IF('2 - Unit Info'!O530&lt;&gt;"",'2 - Unit Info'!O530,"")</f>
        <v/>
      </c>
      <c r="D530" s="143">
        <f>'7 - Per Unit Allowance'!F533</f>
        <v>0</v>
      </c>
      <c r="E530" s="146"/>
    </row>
    <row r="531" spans="1:5" ht="15.75" x14ac:dyDescent="0.25">
      <c r="A531" s="106" t="str">
        <f>IF('2 - Unit Info'!A531&lt;&gt;"",'2 - Unit Info'!A531,"")</f>
        <v/>
      </c>
      <c r="B531" s="169" t="str">
        <f>IF('2 - Unit Info'!K531&lt;&gt;"",'2 - Unit Info'!K531,"")</f>
        <v/>
      </c>
      <c r="C531" s="142" t="str">
        <f>IF('2 - Unit Info'!O531&lt;&gt;"",'2 - Unit Info'!O531,"")</f>
        <v/>
      </c>
      <c r="D531" s="143">
        <f>'7 - Per Unit Allowance'!F534</f>
        <v>0</v>
      </c>
      <c r="E531" s="146"/>
    </row>
    <row r="532" spans="1:5" ht="15.75" x14ac:dyDescent="0.25">
      <c r="A532" s="106" t="str">
        <f>IF('2 - Unit Info'!A532&lt;&gt;"",'2 - Unit Info'!A532,"")</f>
        <v/>
      </c>
      <c r="B532" s="169" t="str">
        <f>IF('2 - Unit Info'!K532&lt;&gt;"",'2 - Unit Info'!K532,"")</f>
        <v/>
      </c>
      <c r="C532" s="142" t="str">
        <f>IF('2 - Unit Info'!O532&lt;&gt;"",'2 - Unit Info'!O532,"")</f>
        <v/>
      </c>
      <c r="D532" s="143">
        <f>'7 - Per Unit Allowance'!F535</f>
        <v>0</v>
      </c>
      <c r="E532" s="146"/>
    </row>
    <row r="533" spans="1:5" ht="15.75" x14ac:dyDescent="0.25">
      <c r="A533" s="106" t="str">
        <f>IF('2 - Unit Info'!A533&lt;&gt;"",'2 - Unit Info'!A533,"")</f>
        <v/>
      </c>
      <c r="B533" s="169" t="str">
        <f>IF('2 - Unit Info'!K533&lt;&gt;"",'2 - Unit Info'!K533,"")</f>
        <v/>
      </c>
      <c r="C533" s="142" t="str">
        <f>IF('2 - Unit Info'!O533&lt;&gt;"",'2 - Unit Info'!O533,"")</f>
        <v/>
      </c>
      <c r="D533" s="143">
        <f>'7 - Per Unit Allowance'!F536</f>
        <v>0</v>
      </c>
      <c r="E533" s="146"/>
    </row>
    <row r="534" spans="1:5" ht="15.75" x14ac:dyDescent="0.25">
      <c r="A534" s="106" t="str">
        <f>IF('2 - Unit Info'!A534&lt;&gt;"",'2 - Unit Info'!A534,"")</f>
        <v/>
      </c>
      <c r="B534" s="169" t="str">
        <f>IF('2 - Unit Info'!K534&lt;&gt;"",'2 - Unit Info'!K534,"")</f>
        <v/>
      </c>
      <c r="C534" s="142" t="str">
        <f>IF('2 - Unit Info'!O534&lt;&gt;"",'2 - Unit Info'!O534,"")</f>
        <v/>
      </c>
      <c r="D534" s="143">
        <f>'7 - Per Unit Allowance'!F537</f>
        <v>0</v>
      </c>
      <c r="E534" s="146"/>
    </row>
    <row r="535" spans="1:5" ht="15.75" x14ac:dyDescent="0.25">
      <c r="A535" s="106" t="str">
        <f>IF('2 - Unit Info'!A535&lt;&gt;"",'2 - Unit Info'!A535,"")</f>
        <v/>
      </c>
      <c r="B535" s="169" t="str">
        <f>IF('2 - Unit Info'!K535&lt;&gt;"",'2 - Unit Info'!K535,"")</f>
        <v/>
      </c>
      <c r="C535" s="142" t="str">
        <f>IF('2 - Unit Info'!O535&lt;&gt;"",'2 - Unit Info'!O535,"")</f>
        <v/>
      </c>
      <c r="D535" s="143">
        <f>'7 - Per Unit Allowance'!F538</f>
        <v>0</v>
      </c>
      <c r="E535" s="146"/>
    </row>
    <row r="536" spans="1:5" ht="15.75" x14ac:dyDescent="0.25">
      <c r="A536" s="106" t="str">
        <f>IF('2 - Unit Info'!A536&lt;&gt;"",'2 - Unit Info'!A536,"")</f>
        <v/>
      </c>
      <c r="B536" s="169" t="str">
        <f>IF('2 - Unit Info'!K536&lt;&gt;"",'2 - Unit Info'!K536,"")</f>
        <v/>
      </c>
      <c r="C536" s="142" t="str">
        <f>IF('2 - Unit Info'!O536&lt;&gt;"",'2 - Unit Info'!O536,"")</f>
        <v/>
      </c>
      <c r="D536" s="143">
        <f>'7 - Per Unit Allowance'!F539</f>
        <v>0</v>
      </c>
      <c r="E536" s="146"/>
    </row>
    <row r="537" spans="1:5" ht="15.75" x14ac:dyDescent="0.25">
      <c r="A537" s="106" t="str">
        <f>IF('2 - Unit Info'!A537&lt;&gt;"",'2 - Unit Info'!A537,"")</f>
        <v/>
      </c>
      <c r="B537" s="169" t="str">
        <f>IF('2 - Unit Info'!K537&lt;&gt;"",'2 - Unit Info'!K537,"")</f>
        <v/>
      </c>
      <c r="C537" s="142" t="str">
        <f>IF('2 - Unit Info'!O537&lt;&gt;"",'2 - Unit Info'!O537,"")</f>
        <v/>
      </c>
      <c r="D537" s="143">
        <f>'7 - Per Unit Allowance'!F540</f>
        <v>0</v>
      </c>
      <c r="E537" s="146"/>
    </row>
    <row r="538" spans="1:5" ht="15.75" x14ac:dyDescent="0.25">
      <c r="A538" s="106" t="str">
        <f>IF('2 - Unit Info'!A538&lt;&gt;"",'2 - Unit Info'!A538,"")</f>
        <v/>
      </c>
      <c r="B538" s="169" t="str">
        <f>IF('2 - Unit Info'!K538&lt;&gt;"",'2 - Unit Info'!K538,"")</f>
        <v/>
      </c>
      <c r="C538" s="142" t="str">
        <f>IF('2 - Unit Info'!O538&lt;&gt;"",'2 - Unit Info'!O538,"")</f>
        <v/>
      </c>
      <c r="D538" s="143">
        <f>'7 - Per Unit Allowance'!F541</f>
        <v>0</v>
      </c>
      <c r="E538" s="146"/>
    </row>
    <row r="539" spans="1:5" ht="15.75" x14ac:dyDescent="0.25">
      <c r="A539" s="106" t="str">
        <f>IF('2 - Unit Info'!A539&lt;&gt;"",'2 - Unit Info'!A539,"")</f>
        <v/>
      </c>
      <c r="B539" s="169" t="str">
        <f>IF('2 - Unit Info'!K539&lt;&gt;"",'2 - Unit Info'!K539,"")</f>
        <v/>
      </c>
      <c r="C539" s="142" t="str">
        <f>IF('2 - Unit Info'!O539&lt;&gt;"",'2 - Unit Info'!O539,"")</f>
        <v/>
      </c>
      <c r="D539" s="143">
        <f>'7 - Per Unit Allowance'!F542</f>
        <v>0</v>
      </c>
      <c r="E539" s="146"/>
    </row>
    <row r="540" spans="1:5" ht="15.75" x14ac:dyDescent="0.25">
      <c r="A540" s="106" t="str">
        <f>IF('2 - Unit Info'!A540&lt;&gt;"",'2 - Unit Info'!A540,"")</f>
        <v/>
      </c>
      <c r="B540" s="169" t="str">
        <f>IF('2 - Unit Info'!K540&lt;&gt;"",'2 - Unit Info'!K540,"")</f>
        <v/>
      </c>
      <c r="C540" s="142" t="str">
        <f>IF('2 - Unit Info'!O540&lt;&gt;"",'2 - Unit Info'!O540,"")</f>
        <v/>
      </c>
      <c r="D540" s="143">
        <f>'7 - Per Unit Allowance'!F543</f>
        <v>0</v>
      </c>
      <c r="E540" s="146"/>
    </row>
    <row r="541" spans="1:5" ht="15.75" x14ac:dyDescent="0.25">
      <c r="A541" s="106" t="str">
        <f>IF('2 - Unit Info'!A541&lt;&gt;"",'2 - Unit Info'!A541,"")</f>
        <v/>
      </c>
      <c r="B541" s="169" t="str">
        <f>IF('2 - Unit Info'!K541&lt;&gt;"",'2 - Unit Info'!K541,"")</f>
        <v/>
      </c>
      <c r="C541" s="142" t="str">
        <f>IF('2 - Unit Info'!O541&lt;&gt;"",'2 - Unit Info'!O541,"")</f>
        <v/>
      </c>
      <c r="D541" s="143">
        <f>'7 - Per Unit Allowance'!F544</f>
        <v>0</v>
      </c>
      <c r="E541" s="146"/>
    </row>
    <row r="542" spans="1:5" ht="15.75" x14ac:dyDescent="0.25">
      <c r="A542" s="106" t="str">
        <f>IF('2 - Unit Info'!A542&lt;&gt;"",'2 - Unit Info'!A542,"")</f>
        <v/>
      </c>
      <c r="B542" s="169" t="str">
        <f>IF('2 - Unit Info'!K542&lt;&gt;"",'2 - Unit Info'!K542,"")</f>
        <v/>
      </c>
      <c r="C542" s="142" t="str">
        <f>IF('2 - Unit Info'!O542&lt;&gt;"",'2 - Unit Info'!O542,"")</f>
        <v/>
      </c>
      <c r="D542" s="143">
        <f>'7 - Per Unit Allowance'!F545</f>
        <v>0</v>
      </c>
      <c r="E542" s="146"/>
    </row>
    <row r="543" spans="1:5" ht="15.75" x14ac:dyDescent="0.25">
      <c r="A543" s="106" t="str">
        <f>IF('2 - Unit Info'!A543&lt;&gt;"",'2 - Unit Info'!A543,"")</f>
        <v/>
      </c>
      <c r="B543" s="169" t="str">
        <f>IF('2 - Unit Info'!K543&lt;&gt;"",'2 - Unit Info'!K543,"")</f>
        <v/>
      </c>
      <c r="C543" s="142" t="str">
        <f>IF('2 - Unit Info'!O543&lt;&gt;"",'2 - Unit Info'!O543,"")</f>
        <v/>
      </c>
      <c r="D543" s="143">
        <f>'7 - Per Unit Allowance'!F546</f>
        <v>0</v>
      </c>
      <c r="E543" s="146"/>
    </row>
    <row r="544" spans="1:5" ht="15.75" x14ac:dyDescent="0.25">
      <c r="A544" s="106" t="str">
        <f>IF('2 - Unit Info'!A544&lt;&gt;"",'2 - Unit Info'!A544,"")</f>
        <v/>
      </c>
      <c r="B544" s="169" t="str">
        <f>IF('2 - Unit Info'!K544&lt;&gt;"",'2 - Unit Info'!K544,"")</f>
        <v/>
      </c>
      <c r="C544" s="142" t="str">
        <f>IF('2 - Unit Info'!O544&lt;&gt;"",'2 - Unit Info'!O544,"")</f>
        <v/>
      </c>
      <c r="D544" s="143">
        <f>'7 - Per Unit Allowance'!F547</f>
        <v>0</v>
      </c>
      <c r="E544" s="146"/>
    </row>
    <row r="545" spans="1:5" ht="15.75" x14ac:dyDescent="0.25">
      <c r="A545" s="106" t="str">
        <f>IF('2 - Unit Info'!A545&lt;&gt;"",'2 - Unit Info'!A545,"")</f>
        <v/>
      </c>
      <c r="B545" s="169" t="str">
        <f>IF('2 - Unit Info'!K545&lt;&gt;"",'2 - Unit Info'!K545,"")</f>
        <v/>
      </c>
      <c r="C545" s="142" t="str">
        <f>IF('2 - Unit Info'!O545&lt;&gt;"",'2 - Unit Info'!O545,"")</f>
        <v/>
      </c>
      <c r="D545" s="143">
        <f>'7 - Per Unit Allowance'!F548</f>
        <v>0</v>
      </c>
      <c r="E545" s="146"/>
    </row>
    <row r="546" spans="1:5" ht="15.75" x14ac:dyDescent="0.25">
      <c r="A546" s="106" t="str">
        <f>IF('2 - Unit Info'!A546&lt;&gt;"",'2 - Unit Info'!A546,"")</f>
        <v/>
      </c>
      <c r="B546" s="169" t="str">
        <f>IF('2 - Unit Info'!K546&lt;&gt;"",'2 - Unit Info'!K546,"")</f>
        <v/>
      </c>
      <c r="C546" s="142" t="str">
        <f>IF('2 - Unit Info'!O546&lt;&gt;"",'2 - Unit Info'!O546,"")</f>
        <v/>
      </c>
      <c r="D546" s="143">
        <f>'7 - Per Unit Allowance'!F549</f>
        <v>0</v>
      </c>
      <c r="E546" s="146"/>
    </row>
    <row r="547" spans="1:5" ht="15.75" x14ac:dyDescent="0.25">
      <c r="A547" s="106" t="str">
        <f>IF('2 - Unit Info'!A547&lt;&gt;"",'2 - Unit Info'!A547,"")</f>
        <v/>
      </c>
      <c r="B547" s="169" t="str">
        <f>IF('2 - Unit Info'!K547&lt;&gt;"",'2 - Unit Info'!K547,"")</f>
        <v/>
      </c>
      <c r="C547" s="142" t="str">
        <f>IF('2 - Unit Info'!O547&lt;&gt;"",'2 - Unit Info'!O547,"")</f>
        <v/>
      </c>
      <c r="D547" s="143">
        <f>'7 - Per Unit Allowance'!F550</f>
        <v>0</v>
      </c>
      <c r="E547" s="146"/>
    </row>
    <row r="548" spans="1:5" ht="15.75" x14ac:dyDescent="0.25">
      <c r="A548" s="106" t="str">
        <f>IF('2 - Unit Info'!A548&lt;&gt;"",'2 - Unit Info'!A548,"")</f>
        <v/>
      </c>
      <c r="B548" s="169" t="str">
        <f>IF('2 - Unit Info'!K548&lt;&gt;"",'2 - Unit Info'!K548,"")</f>
        <v/>
      </c>
      <c r="C548" s="142" t="str">
        <f>IF('2 - Unit Info'!O548&lt;&gt;"",'2 - Unit Info'!O548,"")</f>
        <v/>
      </c>
      <c r="D548" s="143">
        <f>'7 - Per Unit Allowance'!F551</f>
        <v>0</v>
      </c>
      <c r="E548" s="146"/>
    </row>
    <row r="549" spans="1:5" ht="15.75" x14ac:dyDescent="0.25">
      <c r="A549" s="106" t="str">
        <f>IF('2 - Unit Info'!A549&lt;&gt;"",'2 - Unit Info'!A549,"")</f>
        <v/>
      </c>
      <c r="B549" s="169" t="str">
        <f>IF('2 - Unit Info'!K549&lt;&gt;"",'2 - Unit Info'!K549,"")</f>
        <v/>
      </c>
      <c r="C549" s="142" t="str">
        <f>IF('2 - Unit Info'!O549&lt;&gt;"",'2 - Unit Info'!O549,"")</f>
        <v/>
      </c>
      <c r="D549" s="143">
        <f>'7 - Per Unit Allowance'!F552</f>
        <v>0</v>
      </c>
      <c r="E549" s="146"/>
    </row>
    <row r="550" spans="1:5" ht="15.75" x14ac:dyDescent="0.25">
      <c r="A550" s="106" t="str">
        <f>IF('2 - Unit Info'!A550&lt;&gt;"",'2 - Unit Info'!A550,"")</f>
        <v/>
      </c>
      <c r="B550" s="169" t="str">
        <f>IF('2 - Unit Info'!K550&lt;&gt;"",'2 - Unit Info'!K550,"")</f>
        <v/>
      </c>
      <c r="C550" s="142" t="str">
        <f>IF('2 - Unit Info'!O550&lt;&gt;"",'2 - Unit Info'!O550,"")</f>
        <v/>
      </c>
      <c r="D550" s="143">
        <f>'7 - Per Unit Allowance'!F553</f>
        <v>0</v>
      </c>
      <c r="E550" s="146"/>
    </row>
    <row r="551" spans="1:5" ht="15.75" x14ac:dyDescent="0.25">
      <c r="A551" s="106" t="str">
        <f>IF('2 - Unit Info'!A551&lt;&gt;"",'2 - Unit Info'!A551,"")</f>
        <v/>
      </c>
      <c r="B551" s="169" t="str">
        <f>IF('2 - Unit Info'!K551&lt;&gt;"",'2 - Unit Info'!K551,"")</f>
        <v/>
      </c>
      <c r="C551" s="142" t="str">
        <f>IF('2 - Unit Info'!O551&lt;&gt;"",'2 - Unit Info'!O551,"")</f>
        <v/>
      </c>
      <c r="D551" s="143">
        <f>'7 - Per Unit Allowance'!F554</f>
        <v>0</v>
      </c>
      <c r="E551" s="146"/>
    </row>
    <row r="552" spans="1:5" ht="15.75" x14ac:dyDescent="0.25">
      <c r="A552" s="106" t="str">
        <f>IF('2 - Unit Info'!A552&lt;&gt;"",'2 - Unit Info'!A552,"")</f>
        <v/>
      </c>
      <c r="B552" s="169" t="str">
        <f>IF('2 - Unit Info'!K552&lt;&gt;"",'2 - Unit Info'!K552,"")</f>
        <v/>
      </c>
      <c r="C552" s="142" t="str">
        <f>IF('2 - Unit Info'!O552&lt;&gt;"",'2 - Unit Info'!O552,"")</f>
        <v/>
      </c>
      <c r="D552" s="143">
        <f>'7 - Per Unit Allowance'!F555</f>
        <v>0</v>
      </c>
      <c r="E552" s="146"/>
    </row>
    <row r="553" spans="1:5" ht="15.75" x14ac:dyDescent="0.25">
      <c r="A553" s="106" t="str">
        <f>IF('2 - Unit Info'!A553&lt;&gt;"",'2 - Unit Info'!A553,"")</f>
        <v/>
      </c>
      <c r="B553" s="169" t="str">
        <f>IF('2 - Unit Info'!K553&lt;&gt;"",'2 - Unit Info'!K553,"")</f>
        <v/>
      </c>
      <c r="C553" s="142" t="str">
        <f>IF('2 - Unit Info'!O553&lt;&gt;"",'2 - Unit Info'!O553,"")</f>
        <v/>
      </c>
      <c r="D553" s="143">
        <f>'7 - Per Unit Allowance'!F556</f>
        <v>0</v>
      </c>
      <c r="E553" s="146"/>
    </row>
    <row r="554" spans="1:5" ht="15.75" x14ac:dyDescent="0.25">
      <c r="A554" s="106" t="str">
        <f>IF('2 - Unit Info'!A554&lt;&gt;"",'2 - Unit Info'!A554,"")</f>
        <v/>
      </c>
      <c r="B554" s="169" t="str">
        <f>IF('2 - Unit Info'!K554&lt;&gt;"",'2 - Unit Info'!K554,"")</f>
        <v/>
      </c>
      <c r="C554" s="142" t="str">
        <f>IF('2 - Unit Info'!O554&lt;&gt;"",'2 - Unit Info'!O554,"")</f>
        <v/>
      </c>
      <c r="D554" s="143">
        <f>'7 - Per Unit Allowance'!F557</f>
        <v>0</v>
      </c>
      <c r="E554" s="146"/>
    </row>
    <row r="555" spans="1:5" ht="15.75" x14ac:dyDescent="0.25">
      <c r="A555" s="106" t="str">
        <f>IF('2 - Unit Info'!A555&lt;&gt;"",'2 - Unit Info'!A555,"")</f>
        <v/>
      </c>
      <c r="B555" s="169" t="str">
        <f>IF('2 - Unit Info'!K555&lt;&gt;"",'2 - Unit Info'!K555,"")</f>
        <v/>
      </c>
      <c r="C555" s="142" t="str">
        <f>IF('2 - Unit Info'!O555&lt;&gt;"",'2 - Unit Info'!O555,"")</f>
        <v/>
      </c>
      <c r="D555" s="143">
        <f>'7 - Per Unit Allowance'!F558</f>
        <v>0</v>
      </c>
      <c r="E555" s="146"/>
    </row>
    <row r="556" spans="1:5" ht="15.75" x14ac:dyDescent="0.25">
      <c r="A556" s="106" t="str">
        <f>IF('2 - Unit Info'!A556&lt;&gt;"",'2 - Unit Info'!A556,"")</f>
        <v/>
      </c>
      <c r="B556" s="169" t="str">
        <f>IF('2 - Unit Info'!K556&lt;&gt;"",'2 - Unit Info'!K556,"")</f>
        <v/>
      </c>
      <c r="C556" s="142" t="str">
        <f>IF('2 - Unit Info'!O556&lt;&gt;"",'2 - Unit Info'!O556,"")</f>
        <v/>
      </c>
      <c r="D556" s="143">
        <f>'7 - Per Unit Allowance'!F559</f>
        <v>0</v>
      </c>
      <c r="E556" s="146"/>
    </row>
    <row r="557" spans="1:5" ht="15.75" x14ac:dyDescent="0.25">
      <c r="A557" s="106" t="str">
        <f>IF('2 - Unit Info'!A557&lt;&gt;"",'2 - Unit Info'!A557,"")</f>
        <v/>
      </c>
      <c r="B557" s="169" t="str">
        <f>IF('2 - Unit Info'!K557&lt;&gt;"",'2 - Unit Info'!K557,"")</f>
        <v/>
      </c>
      <c r="C557" s="142" t="str">
        <f>IF('2 - Unit Info'!O557&lt;&gt;"",'2 - Unit Info'!O557,"")</f>
        <v/>
      </c>
      <c r="D557" s="143">
        <f>'7 - Per Unit Allowance'!F560</f>
        <v>0</v>
      </c>
      <c r="E557" s="146"/>
    </row>
    <row r="558" spans="1:5" ht="15.75" x14ac:dyDescent="0.25">
      <c r="A558" s="106" t="str">
        <f>IF('2 - Unit Info'!A558&lt;&gt;"",'2 - Unit Info'!A558,"")</f>
        <v/>
      </c>
      <c r="B558" s="169" t="str">
        <f>IF('2 - Unit Info'!K558&lt;&gt;"",'2 - Unit Info'!K558,"")</f>
        <v/>
      </c>
      <c r="C558" s="142" t="str">
        <f>IF('2 - Unit Info'!O558&lt;&gt;"",'2 - Unit Info'!O558,"")</f>
        <v/>
      </c>
      <c r="D558" s="143">
        <f>'7 - Per Unit Allowance'!F561</f>
        <v>0</v>
      </c>
      <c r="E558" s="146"/>
    </row>
    <row r="559" spans="1:5" ht="15.75" x14ac:dyDescent="0.25">
      <c r="A559" s="106" t="str">
        <f>IF('2 - Unit Info'!A559&lt;&gt;"",'2 - Unit Info'!A559,"")</f>
        <v/>
      </c>
      <c r="B559" s="169" t="str">
        <f>IF('2 - Unit Info'!K559&lt;&gt;"",'2 - Unit Info'!K559,"")</f>
        <v/>
      </c>
      <c r="C559" s="142" t="str">
        <f>IF('2 - Unit Info'!O559&lt;&gt;"",'2 - Unit Info'!O559,"")</f>
        <v/>
      </c>
      <c r="D559" s="143">
        <f>'7 - Per Unit Allowance'!F562</f>
        <v>0</v>
      </c>
      <c r="E559" s="146"/>
    </row>
    <row r="560" spans="1:5" ht="15.75" x14ac:dyDescent="0.25">
      <c r="A560" s="106" t="str">
        <f>IF('2 - Unit Info'!A560&lt;&gt;"",'2 - Unit Info'!A560,"")</f>
        <v/>
      </c>
      <c r="B560" s="169" t="str">
        <f>IF('2 - Unit Info'!K560&lt;&gt;"",'2 - Unit Info'!K560,"")</f>
        <v/>
      </c>
      <c r="C560" s="142" t="str">
        <f>IF('2 - Unit Info'!O560&lt;&gt;"",'2 - Unit Info'!O560,"")</f>
        <v/>
      </c>
      <c r="D560" s="143">
        <f>'7 - Per Unit Allowance'!F563</f>
        <v>0</v>
      </c>
      <c r="E560" s="146"/>
    </row>
    <row r="561" spans="1:5" ht="15.75" x14ac:dyDescent="0.25">
      <c r="A561" s="106" t="str">
        <f>IF('2 - Unit Info'!A561&lt;&gt;"",'2 - Unit Info'!A561,"")</f>
        <v/>
      </c>
      <c r="B561" s="169" t="str">
        <f>IF('2 - Unit Info'!K561&lt;&gt;"",'2 - Unit Info'!K561,"")</f>
        <v/>
      </c>
      <c r="C561" s="142" t="str">
        <f>IF('2 - Unit Info'!O561&lt;&gt;"",'2 - Unit Info'!O561,"")</f>
        <v/>
      </c>
      <c r="D561" s="143">
        <f>'7 - Per Unit Allowance'!F564</f>
        <v>0</v>
      </c>
      <c r="E561" s="146"/>
    </row>
    <row r="562" spans="1:5" ht="15.75" x14ac:dyDescent="0.25">
      <c r="A562" s="106" t="str">
        <f>IF('2 - Unit Info'!A562&lt;&gt;"",'2 - Unit Info'!A562,"")</f>
        <v/>
      </c>
      <c r="B562" s="169" t="str">
        <f>IF('2 - Unit Info'!K562&lt;&gt;"",'2 - Unit Info'!K562,"")</f>
        <v/>
      </c>
      <c r="C562" s="142" t="str">
        <f>IF('2 - Unit Info'!O562&lt;&gt;"",'2 - Unit Info'!O562,"")</f>
        <v/>
      </c>
      <c r="D562" s="143">
        <f>'7 - Per Unit Allowance'!F565</f>
        <v>0</v>
      </c>
      <c r="E562" s="146"/>
    </row>
    <row r="563" spans="1:5" ht="15.75" x14ac:dyDescent="0.25">
      <c r="A563" s="106" t="str">
        <f>IF('2 - Unit Info'!A563&lt;&gt;"",'2 - Unit Info'!A563,"")</f>
        <v/>
      </c>
      <c r="B563" s="169" t="str">
        <f>IF('2 - Unit Info'!K563&lt;&gt;"",'2 - Unit Info'!K563,"")</f>
        <v/>
      </c>
      <c r="C563" s="142" t="str">
        <f>IF('2 - Unit Info'!O563&lt;&gt;"",'2 - Unit Info'!O563,"")</f>
        <v/>
      </c>
      <c r="D563" s="143">
        <f>'7 - Per Unit Allowance'!F566</f>
        <v>0</v>
      </c>
      <c r="E563" s="146"/>
    </row>
    <row r="564" spans="1:5" ht="15.75" x14ac:dyDescent="0.25">
      <c r="A564" s="106" t="str">
        <f>IF('2 - Unit Info'!A564&lt;&gt;"",'2 - Unit Info'!A564,"")</f>
        <v/>
      </c>
      <c r="B564" s="169" t="str">
        <f>IF('2 - Unit Info'!K564&lt;&gt;"",'2 - Unit Info'!K564,"")</f>
        <v/>
      </c>
      <c r="C564" s="142" t="str">
        <f>IF('2 - Unit Info'!O564&lt;&gt;"",'2 - Unit Info'!O564,"")</f>
        <v/>
      </c>
      <c r="D564" s="143">
        <f>'7 - Per Unit Allowance'!F567</f>
        <v>0</v>
      </c>
      <c r="E564" s="146"/>
    </row>
    <row r="565" spans="1:5" ht="15.75" x14ac:dyDescent="0.25">
      <c r="A565" s="106" t="str">
        <f>IF('2 - Unit Info'!A565&lt;&gt;"",'2 - Unit Info'!A565,"")</f>
        <v/>
      </c>
      <c r="B565" s="169" t="str">
        <f>IF('2 - Unit Info'!K565&lt;&gt;"",'2 - Unit Info'!K565,"")</f>
        <v/>
      </c>
      <c r="C565" s="142" t="str">
        <f>IF('2 - Unit Info'!O565&lt;&gt;"",'2 - Unit Info'!O565,"")</f>
        <v/>
      </c>
      <c r="D565" s="143">
        <f>'7 - Per Unit Allowance'!F568</f>
        <v>0</v>
      </c>
      <c r="E565" s="146"/>
    </row>
    <row r="566" spans="1:5" ht="15.75" x14ac:dyDescent="0.25">
      <c r="A566" s="106" t="str">
        <f>IF('2 - Unit Info'!A566&lt;&gt;"",'2 - Unit Info'!A566,"")</f>
        <v/>
      </c>
      <c r="B566" s="169" t="str">
        <f>IF('2 - Unit Info'!K566&lt;&gt;"",'2 - Unit Info'!K566,"")</f>
        <v/>
      </c>
      <c r="C566" s="142" t="str">
        <f>IF('2 - Unit Info'!O566&lt;&gt;"",'2 - Unit Info'!O566,"")</f>
        <v/>
      </c>
      <c r="D566" s="143">
        <f>'7 - Per Unit Allowance'!F569</f>
        <v>0</v>
      </c>
      <c r="E566" s="146"/>
    </row>
    <row r="567" spans="1:5" ht="15.75" x14ac:dyDescent="0.25">
      <c r="A567" s="106" t="str">
        <f>IF('2 - Unit Info'!A567&lt;&gt;"",'2 - Unit Info'!A567,"")</f>
        <v/>
      </c>
      <c r="B567" s="169" t="str">
        <f>IF('2 - Unit Info'!K567&lt;&gt;"",'2 - Unit Info'!K567,"")</f>
        <v/>
      </c>
      <c r="C567" s="142" t="str">
        <f>IF('2 - Unit Info'!O567&lt;&gt;"",'2 - Unit Info'!O567,"")</f>
        <v/>
      </c>
      <c r="D567" s="143">
        <f>'7 - Per Unit Allowance'!F570</f>
        <v>0</v>
      </c>
      <c r="E567" s="146"/>
    </row>
    <row r="568" spans="1:5" ht="15.75" x14ac:dyDescent="0.25">
      <c r="A568" s="106" t="str">
        <f>IF('2 - Unit Info'!A568&lt;&gt;"",'2 - Unit Info'!A568,"")</f>
        <v/>
      </c>
      <c r="B568" s="169" t="str">
        <f>IF('2 - Unit Info'!K568&lt;&gt;"",'2 - Unit Info'!K568,"")</f>
        <v/>
      </c>
      <c r="C568" s="142" t="str">
        <f>IF('2 - Unit Info'!O568&lt;&gt;"",'2 - Unit Info'!O568,"")</f>
        <v/>
      </c>
      <c r="D568" s="143">
        <f>'7 - Per Unit Allowance'!F571</f>
        <v>0</v>
      </c>
      <c r="E568" s="146"/>
    </row>
    <row r="569" spans="1:5" ht="15.75" x14ac:dyDescent="0.25">
      <c r="A569" s="106" t="str">
        <f>IF('2 - Unit Info'!A569&lt;&gt;"",'2 - Unit Info'!A569,"")</f>
        <v/>
      </c>
      <c r="B569" s="169" t="str">
        <f>IF('2 - Unit Info'!K569&lt;&gt;"",'2 - Unit Info'!K569,"")</f>
        <v/>
      </c>
      <c r="C569" s="142" t="str">
        <f>IF('2 - Unit Info'!O569&lt;&gt;"",'2 - Unit Info'!O569,"")</f>
        <v/>
      </c>
      <c r="D569" s="143">
        <f>'7 - Per Unit Allowance'!F572</f>
        <v>0</v>
      </c>
      <c r="E569" s="146"/>
    </row>
    <row r="570" spans="1:5" ht="15.75" x14ac:dyDescent="0.25">
      <c r="A570" s="106" t="str">
        <f>IF('2 - Unit Info'!A570&lt;&gt;"",'2 - Unit Info'!A570,"")</f>
        <v/>
      </c>
      <c r="B570" s="169" t="str">
        <f>IF('2 - Unit Info'!K570&lt;&gt;"",'2 - Unit Info'!K570,"")</f>
        <v/>
      </c>
      <c r="C570" s="142" t="str">
        <f>IF('2 - Unit Info'!O570&lt;&gt;"",'2 - Unit Info'!O570,"")</f>
        <v/>
      </c>
      <c r="D570" s="143">
        <f>'7 - Per Unit Allowance'!F573</f>
        <v>0</v>
      </c>
      <c r="E570" s="146"/>
    </row>
    <row r="571" spans="1:5" ht="15.75" x14ac:dyDescent="0.25">
      <c r="A571" s="106" t="str">
        <f>IF('2 - Unit Info'!A571&lt;&gt;"",'2 - Unit Info'!A571,"")</f>
        <v/>
      </c>
      <c r="B571" s="169" t="str">
        <f>IF('2 - Unit Info'!K571&lt;&gt;"",'2 - Unit Info'!K571,"")</f>
        <v/>
      </c>
      <c r="C571" s="142" t="str">
        <f>IF('2 - Unit Info'!O571&lt;&gt;"",'2 - Unit Info'!O571,"")</f>
        <v/>
      </c>
      <c r="D571" s="143">
        <f>'7 - Per Unit Allowance'!F574</f>
        <v>0</v>
      </c>
      <c r="E571" s="146"/>
    </row>
    <row r="572" spans="1:5" ht="15.75" x14ac:dyDescent="0.25">
      <c r="A572" s="106" t="str">
        <f>IF('2 - Unit Info'!A572&lt;&gt;"",'2 - Unit Info'!A572,"")</f>
        <v/>
      </c>
      <c r="B572" s="169" t="str">
        <f>IF('2 - Unit Info'!K572&lt;&gt;"",'2 - Unit Info'!K572,"")</f>
        <v/>
      </c>
      <c r="C572" s="142" t="str">
        <f>IF('2 - Unit Info'!O572&lt;&gt;"",'2 - Unit Info'!O572,"")</f>
        <v/>
      </c>
      <c r="D572" s="143">
        <f>'7 - Per Unit Allowance'!F575</f>
        <v>0</v>
      </c>
      <c r="E572" s="146"/>
    </row>
    <row r="573" spans="1:5" ht="15.75" x14ac:dyDescent="0.25">
      <c r="A573" s="106" t="str">
        <f>IF('2 - Unit Info'!A573&lt;&gt;"",'2 - Unit Info'!A573,"")</f>
        <v/>
      </c>
      <c r="B573" s="169" t="str">
        <f>IF('2 - Unit Info'!K573&lt;&gt;"",'2 - Unit Info'!K573,"")</f>
        <v/>
      </c>
      <c r="C573" s="142" t="str">
        <f>IF('2 - Unit Info'!O573&lt;&gt;"",'2 - Unit Info'!O573,"")</f>
        <v/>
      </c>
      <c r="D573" s="143">
        <f>'7 - Per Unit Allowance'!F576</f>
        <v>0</v>
      </c>
      <c r="E573" s="146"/>
    </row>
    <row r="574" spans="1:5" ht="15.75" x14ac:dyDescent="0.25">
      <c r="A574" s="106" t="str">
        <f>IF('2 - Unit Info'!A574&lt;&gt;"",'2 - Unit Info'!A574,"")</f>
        <v/>
      </c>
      <c r="B574" s="169" t="str">
        <f>IF('2 - Unit Info'!K574&lt;&gt;"",'2 - Unit Info'!K574,"")</f>
        <v/>
      </c>
      <c r="C574" s="142" t="str">
        <f>IF('2 - Unit Info'!O574&lt;&gt;"",'2 - Unit Info'!O574,"")</f>
        <v/>
      </c>
      <c r="D574" s="143">
        <f>'7 - Per Unit Allowance'!F577</f>
        <v>0</v>
      </c>
      <c r="E574" s="146"/>
    </row>
    <row r="575" spans="1:5" ht="15.75" x14ac:dyDescent="0.25">
      <c r="A575" s="106" t="str">
        <f>IF('2 - Unit Info'!A575&lt;&gt;"",'2 - Unit Info'!A575,"")</f>
        <v/>
      </c>
      <c r="B575" s="169" t="str">
        <f>IF('2 - Unit Info'!K575&lt;&gt;"",'2 - Unit Info'!K575,"")</f>
        <v/>
      </c>
      <c r="C575" s="142" t="str">
        <f>IF('2 - Unit Info'!O575&lt;&gt;"",'2 - Unit Info'!O575,"")</f>
        <v/>
      </c>
      <c r="D575" s="143">
        <f>'7 - Per Unit Allowance'!F578</f>
        <v>0</v>
      </c>
      <c r="E575" s="146"/>
    </row>
    <row r="576" spans="1:5" ht="15.75" x14ac:dyDescent="0.25">
      <c r="A576" s="106" t="str">
        <f>IF('2 - Unit Info'!A576&lt;&gt;"",'2 - Unit Info'!A576,"")</f>
        <v/>
      </c>
      <c r="B576" s="169" t="str">
        <f>IF('2 - Unit Info'!K576&lt;&gt;"",'2 - Unit Info'!K576,"")</f>
        <v/>
      </c>
      <c r="C576" s="142" t="str">
        <f>IF('2 - Unit Info'!O576&lt;&gt;"",'2 - Unit Info'!O576,"")</f>
        <v/>
      </c>
      <c r="D576" s="143">
        <f>'7 - Per Unit Allowance'!F579</f>
        <v>0</v>
      </c>
      <c r="E576" s="146"/>
    </row>
    <row r="577" spans="1:5" ht="15.75" x14ac:dyDescent="0.25">
      <c r="A577" s="106" t="str">
        <f>IF('2 - Unit Info'!A577&lt;&gt;"",'2 - Unit Info'!A577,"")</f>
        <v/>
      </c>
      <c r="B577" s="169" t="str">
        <f>IF('2 - Unit Info'!K577&lt;&gt;"",'2 - Unit Info'!K577,"")</f>
        <v/>
      </c>
      <c r="C577" s="142" t="str">
        <f>IF('2 - Unit Info'!O577&lt;&gt;"",'2 - Unit Info'!O577,"")</f>
        <v/>
      </c>
      <c r="D577" s="143">
        <f>'7 - Per Unit Allowance'!F580</f>
        <v>0</v>
      </c>
      <c r="E577" s="146"/>
    </row>
    <row r="578" spans="1:5" ht="15.75" x14ac:dyDescent="0.25">
      <c r="A578" s="106" t="str">
        <f>IF('2 - Unit Info'!A578&lt;&gt;"",'2 - Unit Info'!A578,"")</f>
        <v/>
      </c>
      <c r="B578" s="169" t="str">
        <f>IF('2 - Unit Info'!K578&lt;&gt;"",'2 - Unit Info'!K578,"")</f>
        <v/>
      </c>
      <c r="C578" s="142" t="str">
        <f>IF('2 - Unit Info'!O578&lt;&gt;"",'2 - Unit Info'!O578,"")</f>
        <v/>
      </c>
      <c r="D578" s="143">
        <f>'7 - Per Unit Allowance'!F581</f>
        <v>0</v>
      </c>
      <c r="E578" s="146"/>
    </row>
    <row r="579" spans="1:5" ht="15.75" x14ac:dyDescent="0.25">
      <c r="A579" s="106" t="str">
        <f>IF('2 - Unit Info'!A579&lt;&gt;"",'2 - Unit Info'!A579,"")</f>
        <v/>
      </c>
      <c r="B579" s="169" t="str">
        <f>IF('2 - Unit Info'!K579&lt;&gt;"",'2 - Unit Info'!K579,"")</f>
        <v/>
      </c>
      <c r="C579" s="142" t="str">
        <f>IF('2 - Unit Info'!O579&lt;&gt;"",'2 - Unit Info'!O579,"")</f>
        <v/>
      </c>
      <c r="D579" s="143">
        <f>'7 - Per Unit Allowance'!F582</f>
        <v>0</v>
      </c>
      <c r="E579" s="146"/>
    </row>
    <row r="580" spans="1:5" ht="15.75" x14ac:dyDescent="0.25">
      <c r="A580" s="106" t="str">
        <f>IF('2 - Unit Info'!A580&lt;&gt;"",'2 - Unit Info'!A580,"")</f>
        <v/>
      </c>
      <c r="B580" s="169" t="str">
        <f>IF('2 - Unit Info'!K580&lt;&gt;"",'2 - Unit Info'!K580,"")</f>
        <v/>
      </c>
      <c r="C580" s="142" t="str">
        <f>IF('2 - Unit Info'!O580&lt;&gt;"",'2 - Unit Info'!O580,"")</f>
        <v/>
      </c>
      <c r="D580" s="143">
        <f>'7 - Per Unit Allowance'!F583</f>
        <v>0</v>
      </c>
      <c r="E580" s="146"/>
    </row>
    <row r="581" spans="1:5" ht="15.75" x14ac:dyDescent="0.25">
      <c r="A581" s="106" t="str">
        <f>IF('2 - Unit Info'!A581&lt;&gt;"",'2 - Unit Info'!A581,"")</f>
        <v/>
      </c>
      <c r="B581" s="169" t="str">
        <f>IF('2 - Unit Info'!K581&lt;&gt;"",'2 - Unit Info'!K581,"")</f>
        <v/>
      </c>
      <c r="C581" s="142" t="str">
        <f>IF('2 - Unit Info'!O581&lt;&gt;"",'2 - Unit Info'!O581,"")</f>
        <v/>
      </c>
      <c r="D581" s="143">
        <f>'7 - Per Unit Allowance'!F584</f>
        <v>0</v>
      </c>
      <c r="E581" s="146"/>
    </row>
    <row r="582" spans="1:5" ht="15.75" x14ac:dyDescent="0.25">
      <c r="A582" s="106" t="str">
        <f>IF('2 - Unit Info'!A582&lt;&gt;"",'2 - Unit Info'!A582,"")</f>
        <v/>
      </c>
      <c r="B582" s="169" t="str">
        <f>IF('2 - Unit Info'!K582&lt;&gt;"",'2 - Unit Info'!K582,"")</f>
        <v/>
      </c>
      <c r="C582" s="142" t="str">
        <f>IF('2 - Unit Info'!O582&lt;&gt;"",'2 - Unit Info'!O582,"")</f>
        <v/>
      </c>
      <c r="D582" s="143">
        <f>'7 - Per Unit Allowance'!F585</f>
        <v>0</v>
      </c>
      <c r="E582" s="146"/>
    </row>
    <row r="583" spans="1:5" ht="15.75" x14ac:dyDescent="0.25">
      <c r="A583" s="106" t="str">
        <f>IF('2 - Unit Info'!A583&lt;&gt;"",'2 - Unit Info'!A583,"")</f>
        <v/>
      </c>
      <c r="B583" s="169" t="str">
        <f>IF('2 - Unit Info'!K583&lt;&gt;"",'2 - Unit Info'!K583,"")</f>
        <v/>
      </c>
      <c r="C583" s="142" t="str">
        <f>IF('2 - Unit Info'!O583&lt;&gt;"",'2 - Unit Info'!O583,"")</f>
        <v/>
      </c>
      <c r="D583" s="143">
        <f>'7 - Per Unit Allowance'!F586</f>
        <v>0</v>
      </c>
      <c r="E583" s="146"/>
    </row>
    <row r="584" spans="1:5" ht="15.75" x14ac:dyDescent="0.25">
      <c r="A584" s="106" t="str">
        <f>IF('2 - Unit Info'!A584&lt;&gt;"",'2 - Unit Info'!A584,"")</f>
        <v/>
      </c>
      <c r="B584" s="169" t="str">
        <f>IF('2 - Unit Info'!K584&lt;&gt;"",'2 - Unit Info'!K584,"")</f>
        <v/>
      </c>
      <c r="C584" s="142" t="str">
        <f>IF('2 - Unit Info'!O584&lt;&gt;"",'2 - Unit Info'!O584,"")</f>
        <v/>
      </c>
      <c r="D584" s="143">
        <f>'7 - Per Unit Allowance'!F587</f>
        <v>0</v>
      </c>
      <c r="E584" s="146"/>
    </row>
    <row r="585" spans="1:5" ht="15.75" x14ac:dyDescent="0.25">
      <c r="A585" s="106" t="str">
        <f>IF('2 - Unit Info'!A585&lt;&gt;"",'2 - Unit Info'!A585,"")</f>
        <v/>
      </c>
      <c r="B585" s="169" t="str">
        <f>IF('2 - Unit Info'!K585&lt;&gt;"",'2 - Unit Info'!K585,"")</f>
        <v/>
      </c>
      <c r="C585" s="142" t="str">
        <f>IF('2 - Unit Info'!O585&lt;&gt;"",'2 - Unit Info'!O585,"")</f>
        <v/>
      </c>
      <c r="D585" s="143">
        <f>'7 - Per Unit Allowance'!F588</f>
        <v>0</v>
      </c>
      <c r="E585" s="146"/>
    </row>
    <row r="586" spans="1:5" ht="15.75" x14ac:dyDescent="0.25">
      <c r="A586" s="106" t="str">
        <f>IF('2 - Unit Info'!A586&lt;&gt;"",'2 - Unit Info'!A586,"")</f>
        <v/>
      </c>
      <c r="B586" s="169" t="str">
        <f>IF('2 - Unit Info'!K586&lt;&gt;"",'2 - Unit Info'!K586,"")</f>
        <v/>
      </c>
      <c r="C586" s="142" t="str">
        <f>IF('2 - Unit Info'!O586&lt;&gt;"",'2 - Unit Info'!O586,"")</f>
        <v/>
      </c>
      <c r="D586" s="143">
        <f>'7 - Per Unit Allowance'!F589</f>
        <v>0</v>
      </c>
      <c r="E586" s="146"/>
    </row>
    <row r="587" spans="1:5" ht="15.75" x14ac:dyDescent="0.25">
      <c r="A587" s="106" t="str">
        <f>IF('2 - Unit Info'!A587&lt;&gt;"",'2 - Unit Info'!A587,"")</f>
        <v/>
      </c>
      <c r="B587" s="169" t="str">
        <f>IF('2 - Unit Info'!K587&lt;&gt;"",'2 - Unit Info'!K587,"")</f>
        <v/>
      </c>
      <c r="C587" s="142" t="str">
        <f>IF('2 - Unit Info'!O587&lt;&gt;"",'2 - Unit Info'!O587,"")</f>
        <v/>
      </c>
      <c r="D587" s="143">
        <f>'7 - Per Unit Allowance'!F590</f>
        <v>0</v>
      </c>
      <c r="E587" s="146"/>
    </row>
    <row r="588" spans="1:5" ht="15.75" x14ac:dyDescent="0.25">
      <c r="A588" s="106" t="str">
        <f>IF('2 - Unit Info'!A588&lt;&gt;"",'2 - Unit Info'!A588,"")</f>
        <v/>
      </c>
      <c r="B588" s="169" t="str">
        <f>IF('2 - Unit Info'!K588&lt;&gt;"",'2 - Unit Info'!K588,"")</f>
        <v/>
      </c>
      <c r="C588" s="142" t="str">
        <f>IF('2 - Unit Info'!O588&lt;&gt;"",'2 - Unit Info'!O588,"")</f>
        <v/>
      </c>
      <c r="D588" s="143">
        <f>'7 - Per Unit Allowance'!F591</f>
        <v>0</v>
      </c>
      <c r="E588" s="146"/>
    </row>
    <row r="589" spans="1:5" ht="15.75" x14ac:dyDescent="0.25">
      <c r="A589" s="106" t="str">
        <f>IF('2 - Unit Info'!A589&lt;&gt;"",'2 - Unit Info'!A589,"")</f>
        <v/>
      </c>
      <c r="B589" s="169" t="str">
        <f>IF('2 - Unit Info'!K589&lt;&gt;"",'2 - Unit Info'!K589,"")</f>
        <v/>
      </c>
      <c r="C589" s="142" t="str">
        <f>IF('2 - Unit Info'!O589&lt;&gt;"",'2 - Unit Info'!O589,"")</f>
        <v/>
      </c>
      <c r="D589" s="143">
        <f>'7 - Per Unit Allowance'!F592</f>
        <v>0</v>
      </c>
      <c r="E589" s="146"/>
    </row>
    <row r="590" spans="1:5" ht="15.75" x14ac:dyDescent="0.25">
      <c r="A590" s="106" t="str">
        <f>IF('2 - Unit Info'!A590&lt;&gt;"",'2 - Unit Info'!A590,"")</f>
        <v/>
      </c>
      <c r="B590" s="169" t="str">
        <f>IF('2 - Unit Info'!K590&lt;&gt;"",'2 - Unit Info'!K590,"")</f>
        <v/>
      </c>
      <c r="C590" s="142" t="str">
        <f>IF('2 - Unit Info'!O590&lt;&gt;"",'2 - Unit Info'!O590,"")</f>
        <v/>
      </c>
      <c r="D590" s="143">
        <f>'7 - Per Unit Allowance'!F593</f>
        <v>0</v>
      </c>
      <c r="E590" s="146"/>
    </row>
    <row r="591" spans="1:5" ht="15.75" x14ac:dyDescent="0.25">
      <c r="A591" s="106" t="str">
        <f>IF('2 - Unit Info'!A591&lt;&gt;"",'2 - Unit Info'!A591,"")</f>
        <v/>
      </c>
      <c r="B591" s="169" t="str">
        <f>IF('2 - Unit Info'!K591&lt;&gt;"",'2 - Unit Info'!K591,"")</f>
        <v/>
      </c>
      <c r="C591" s="142" t="str">
        <f>IF('2 - Unit Info'!O591&lt;&gt;"",'2 - Unit Info'!O591,"")</f>
        <v/>
      </c>
      <c r="D591" s="143">
        <f>'7 - Per Unit Allowance'!F594</f>
        <v>0</v>
      </c>
      <c r="E591" s="146"/>
    </row>
    <row r="592" spans="1:5" ht="15.75" x14ac:dyDescent="0.25">
      <c r="A592" s="106" t="str">
        <f>IF('2 - Unit Info'!A592&lt;&gt;"",'2 - Unit Info'!A592,"")</f>
        <v/>
      </c>
      <c r="B592" s="169" t="str">
        <f>IF('2 - Unit Info'!K592&lt;&gt;"",'2 - Unit Info'!K592,"")</f>
        <v/>
      </c>
      <c r="C592" s="142" t="str">
        <f>IF('2 - Unit Info'!O592&lt;&gt;"",'2 - Unit Info'!O592,"")</f>
        <v/>
      </c>
      <c r="D592" s="143">
        <f>'7 - Per Unit Allowance'!F595</f>
        <v>0</v>
      </c>
      <c r="E592" s="146"/>
    </row>
    <row r="593" spans="1:5" ht="15.75" x14ac:dyDescent="0.25">
      <c r="A593" s="106" t="str">
        <f>IF('2 - Unit Info'!A593&lt;&gt;"",'2 - Unit Info'!A593,"")</f>
        <v/>
      </c>
      <c r="B593" s="169" t="str">
        <f>IF('2 - Unit Info'!K593&lt;&gt;"",'2 - Unit Info'!K593,"")</f>
        <v/>
      </c>
      <c r="C593" s="142" t="str">
        <f>IF('2 - Unit Info'!O593&lt;&gt;"",'2 - Unit Info'!O593,"")</f>
        <v/>
      </c>
      <c r="D593" s="143">
        <f>'7 - Per Unit Allowance'!F596</f>
        <v>0</v>
      </c>
      <c r="E593" s="146"/>
    </row>
    <row r="594" spans="1:5" ht="15.75" x14ac:dyDescent="0.25">
      <c r="A594" s="106" t="str">
        <f>IF('2 - Unit Info'!A594&lt;&gt;"",'2 - Unit Info'!A594,"")</f>
        <v/>
      </c>
      <c r="B594" s="169" t="str">
        <f>IF('2 - Unit Info'!K594&lt;&gt;"",'2 - Unit Info'!K594,"")</f>
        <v/>
      </c>
      <c r="C594" s="142" t="str">
        <f>IF('2 - Unit Info'!O594&lt;&gt;"",'2 - Unit Info'!O594,"")</f>
        <v/>
      </c>
      <c r="D594" s="143">
        <f>'7 - Per Unit Allowance'!F597</f>
        <v>0</v>
      </c>
      <c r="E594" s="146"/>
    </row>
    <row r="595" spans="1:5" ht="15.75" x14ac:dyDescent="0.25">
      <c r="A595" s="106" t="str">
        <f>IF('2 - Unit Info'!A595&lt;&gt;"",'2 - Unit Info'!A595,"")</f>
        <v/>
      </c>
      <c r="B595" s="169" t="str">
        <f>IF('2 - Unit Info'!K595&lt;&gt;"",'2 - Unit Info'!K595,"")</f>
        <v/>
      </c>
      <c r="C595" s="142" t="str">
        <f>IF('2 - Unit Info'!O595&lt;&gt;"",'2 - Unit Info'!O595,"")</f>
        <v/>
      </c>
      <c r="D595" s="143">
        <f>'7 - Per Unit Allowance'!F598</f>
        <v>0</v>
      </c>
      <c r="E595" s="146"/>
    </row>
    <row r="596" spans="1:5" ht="15.75" x14ac:dyDescent="0.25">
      <c r="A596" s="106" t="str">
        <f>IF('2 - Unit Info'!A596&lt;&gt;"",'2 - Unit Info'!A596,"")</f>
        <v/>
      </c>
      <c r="B596" s="169" t="str">
        <f>IF('2 - Unit Info'!K596&lt;&gt;"",'2 - Unit Info'!K596,"")</f>
        <v/>
      </c>
      <c r="C596" s="142" t="str">
        <f>IF('2 - Unit Info'!O596&lt;&gt;"",'2 - Unit Info'!O596,"")</f>
        <v/>
      </c>
      <c r="D596" s="143">
        <f>'7 - Per Unit Allowance'!F599</f>
        <v>0</v>
      </c>
      <c r="E596" s="146"/>
    </row>
    <row r="597" spans="1:5" ht="15.75" x14ac:dyDescent="0.25">
      <c r="A597" s="106" t="str">
        <f>IF('2 - Unit Info'!A597&lt;&gt;"",'2 - Unit Info'!A597,"")</f>
        <v/>
      </c>
      <c r="B597" s="169" t="str">
        <f>IF('2 - Unit Info'!K597&lt;&gt;"",'2 - Unit Info'!K597,"")</f>
        <v/>
      </c>
      <c r="C597" s="142" t="str">
        <f>IF('2 - Unit Info'!O597&lt;&gt;"",'2 - Unit Info'!O597,"")</f>
        <v/>
      </c>
      <c r="D597" s="143">
        <f>'7 - Per Unit Allowance'!F600</f>
        <v>0</v>
      </c>
      <c r="E597" s="146"/>
    </row>
    <row r="598" spans="1:5" ht="15.75" x14ac:dyDescent="0.25">
      <c r="A598" s="106" t="str">
        <f>IF('2 - Unit Info'!A598&lt;&gt;"",'2 - Unit Info'!A598,"")</f>
        <v/>
      </c>
      <c r="B598" s="169" t="str">
        <f>IF('2 - Unit Info'!K598&lt;&gt;"",'2 - Unit Info'!K598,"")</f>
        <v/>
      </c>
      <c r="C598" s="142" t="str">
        <f>IF('2 - Unit Info'!O598&lt;&gt;"",'2 - Unit Info'!O598,"")</f>
        <v/>
      </c>
      <c r="D598" s="143">
        <f>'7 - Per Unit Allowance'!F601</f>
        <v>0</v>
      </c>
      <c r="E598" s="146"/>
    </row>
    <row r="599" spans="1:5" ht="15.75" x14ac:dyDescent="0.25">
      <c r="A599" s="106" t="str">
        <f>IF('2 - Unit Info'!A599&lt;&gt;"",'2 - Unit Info'!A599,"")</f>
        <v/>
      </c>
      <c r="B599" s="169" t="str">
        <f>IF('2 - Unit Info'!K599&lt;&gt;"",'2 - Unit Info'!K599,"")</f>
        <v/>
      </c>
      <c r="C599" s="142" t="str">
        <f>IF('2 - Unit Info'!O599&lt;&gt;"",'2 - Unit Info'!O599,"")</f>
        <v/>
      </c>
      <c r="D599" s="143">
        <f>'7 - Per Unit Allowance'!F602</f>
        <v>0</v>
      </c>
      <c r="E599" s="146"/>
    </row>
    <row r="600" spans="1:5" ht="16.5" thickBot="1" x14ac:dyDescent="0.3">
      <c r="A600" s="107" t="str">
        <f>IF('2 - Unit Info'!A600&lt;&gt;"",'2 - Unit Info'!A600,"")</f>
        <v/>
      </c>
      <c r="B600" s="180" t="str">
        <f>IF('2 - Unit Info'!K600&lt;&gt;"",'2 - Unit Info'!K600,"")</f>
        <v/>
      </c>
      <c r="C600" s="144" t="str">
        <f>IF('2 - Unit Info'!O600&lt;&gt;"",'2 - Unit Info'!O600,"")</f>
        <v/>
      </c>
      <c r="D600" s="145">
        <f>'7 - Per Unit Allowance'!F603</f>
        <v>0</v>
      </c>
      <c r="E600" s="147"/>
    </row>
  </sheetData>
  <sheetProtection algorithmName="SHA-512" hashValue="zrIVhT/ysDvLM6ss7mwNhsFnLA+XzklFxoyzn4r3WaNqehWnXAo3FlelTx0pPMKrK++XVsvjBh6oLzVoODmRzw==" saltValue="p2XIfv97JfB64JfMzp9xfQ==" spinCount="100000" sheet="1" objects="1" scenarios="1" selectLockedCells="1"/>
  <mergeCells count="3">
    <mergeCell ref="D5:E5"/>
    <mergeCell ref="A6:E6"/>
    <mergeCell ref="B1:E4"/>
  </mergeCells>
  <pageMargins left="0.7" right="0.7" top="0.75" bottom="0.75" header="0.3" footer="0.3"/>
  <pageSetup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2.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BB4D4-9264-4068-A13A-291FF2BB4D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735b61d-591f-40d5-aaa5-41c26d4e2fd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1 - Contact Info</vt:lpstr>
      <vt:lpstr>2 - Unit Info</vt:lpstr>
      <vt:lpstr>2.1 - Reference Charts</vt:lpstr>
      <vt:lpstr>Calculation Chart - SCC</vt:lpstr>
      <vt:lpstr>3 - Common Areas</vt:lpstr>
      <vt:lpstr>4 - Water, Sewer, Trash</vt:lpstr>
      <vt:lpstr>5 - Utilities Total</vt:lpstr>
      <vt:lpstr>6 - Per Unit Calculation</vt:lpstr>
      <vt:lpstr>7 - Per Unit Allowance</vt:lpstr>
      <vt:lpstr>8 - Proposed Adjustment</vt:lpstr>
      <vt:lpstr>WaterSectionA</vt:lpstr>
      <vt:lpstr>WaterSectionB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Pena, Andrea</cp:lastModifiedBy>
  <dcterms:created xsi:type="dcterms:W3CDTF">2021-01-21T18:50:10Z</dcterms:created>
  <dcterms:modified xsi:type="dcterms:W3CDTF">2024-10-08T18:43:00Z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